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2 Bond" sheetId="1" r:id="rId4"/>
  </sheets>
  <definedNames/>
  <calcPr/>
  <extLst>
    <ext uri="GoogleSheetsCustomDataVersion2">
      <go:sheetsCustomData xmlns:go="http://customooxmlschemas.google.com/" r:id="rId5" roundtripDataChecksum="DgGCjVL1jFsfw4sa3Htg4CyL3qj6M2dzChRBM8SHyts="/>
    </ext>
  </extLst>
</workbook>
</file>

<file path=xl/sharedStrings.xml><?xml version="1.0" encoding="utf-8"?>
<sst xmlns="http://schemas.openxmlformats.org/spreadsheetml/2006/main" count="320" uniqueCount="201">
  <si>
    <t>Proposed 2022 Bond Budget-to Actual (a/o November 30, 2025)</t>
  </si>
  <si>
    <t>CONSTRUCTION COSTS</t>
  </si>
  <si>
    <t>TOTALS TO DATE</t>
  </si>
  <si>
    <t>Projects</t>
  </si>
  <si>
    <t>Initial</t>
  </si>
  <si>
    <t>Budget
Amendments</t>
  </si>
  <si>
    <t>Budget a/o 
October 31, 2025</t>
  </si>
  <si>
    <t>Budget a/o 
November 30, 2025</t>
  </si>
  <si>
    <t>Actuals</t>
  </si>
  <si>
    <t>Commitments</t>
  </si>
  <si>
    <t>Balance</t>
  </si>
  <si>
    <t>Proposition A</t>
  </si>
  <si>
    <t>Modernization Full Projects:</t>
  </si>
  <si>
    <t>Allison Elementary</t>
  </si>
  <si>
    <t>Andrews Elementary</t>
  </si>
  <si>
    <t>Barrington Elementary</t>
  </si>
  <si>
    <t>Burnet Middle School</t>
  </si>
  <si>
    <t>Full Modernization Portable Rental</t>
  </si>
  <si>
    <t>-</t>
  </si>
  <si>
    <t>Harris Elementary</t>
  </si>
  <si>
    <t>Houston Elementary</t>
  </si>
  <si>
    <t>Langford Elementary</t>
  </si>
  <si>
    <t>Linder Elementary</t>
  </si>
  <si>
    <t>Nelson Bus Terminal</t>
  </si>
  <si>
    <t>Oak Springs Elementary</t>
  </si>
  <si>
    <t>Pecan Springs Elementary</t>
  </si>
  <si>
    <t>Sadler Means YWLA</t>
  </si>
  <si>
    <t>Sims Facility</t>
  </si>
  <si>
    <t>Travis Early College High School</t>
  </si>
  <si>
    <t>Wooldridge Elementary</t>
  </si>
  <si>
    <t>Wooten Elementary</t>
  </si>
  <si>
    <t>Subtotal Modernization Full Projects:</t>
  </si>
  <si>
    <t>Modernization Phased Projects:</t>
  </si>
  <si>
    <t>Anderson High School</t>
  </si>
  <si>
    <t>Austin High School</t>
  </si>
  <si>
    <t>Crockett Early College High School</t>
  </si>
  <si>
    <t>Dobie Middle School</t>
  </si>
  <si>
    <t>Hill Elementary</t>
  </si>
  <si>
    <t>LBJ Early College High School</t>
  </si>
  <si>
    <t>Martin Middle School</t>
  </si>
  <si>
    <t>McCallum High School</t>
  </si>
  <si>
    <t>Navarro Early College High School</t>
  </si>
  <si>
    <t>Northeast ECHS / International High School</t>
  </si>
  <si>
    <t>O Henry Middle School</t>
  </si>
  <si>
    <t>Phased Modernization Portable Rental</t>
  </si>
  <si>
    <t>Subtotal Modernization Phased Projects:</t>
  </si>
  <si>
    <t>Subtotal Modernization Projects</t>
  </si>
  <si>
    <t>Targeted Projects:</t>
  </si>
  <si>
    <t>Mental Health Center:</t>
  </si>
  <si>
    <t>Brown Elementary</t>
  </si>
  <si>
    <t>Eastside Early College High School</t>
  </si>
  <si>
    <t>Govalle Elementary</t>
  </si>
  <si>
    <t>Norman-Sims Elementary</t>
  </si>
  <si>
    <t>Subtotal Mental Health Center:</t>
  </si>
  <si>
    <t>Open Concept:</t>
  </si>
  <si>
    <t>Cook Elementary</t>
  </si>
  <si>
    <t>Oak Hill Elementary</t>
  </si>
  <si>
    <t>Odom Elementary</t>
  </si>
  <si>
    <t>Williams Elementary</t>
  </si>
  <si>
    <t>Subtotal Open Concept:</t>
  </si>
  <si>
    <t>Renovations without Secure Vestibule:</t>
  </si>
  <si>
    <t>Bear Creek Elementary</t>
  </si>
  <si>
    <t>Liberal Arts and Science Academy</t>
  </si>
  <si>
    <t>Murchison Middle School</t>
  </si>
  <si>
    <t>Saegert Bus Terminal</t>
  </si>
  <si>
    <t>Sanchez Elementary</t>
  </si>
  <si>
    <t>Subtotal Renovations without Secure Vestibule:</t>
  </si>
  <si>
    <t>Secure Vestibule and Other Targeted Work:</t>
  </si>
  <si>
    <t>Akins Early College High School</t>
  </si>
  <si>
    <t>Anita Coy (ALC)</t>
  </si>
  <si>
    <t>Bailey Middle School</t>
  </si>
  <si>
    <t>Baldwin Elementary</t>
  </si>
  <si>
    <t>Baranoff Elementary</t>
  </si>
  <si>
    <t>Barton Hills Elementary</t>
  </si>
  <si>
    <t>Becker Elementary</t>
  </si>
  <si>
    <t>Bedichek Middle School</t>
  </si>
  <si>
    <t>Blackshear Elementary</t>
  </si>
  <si>
    <t>Blanton Elementary</t>
  </si>
  <si>
    <t>Blazier Elementary K-3</t>
  </si>
  <si>
    <t>Boone Elementary</t>
  </si>
  <si>
    <t>Bowie High School</t>
  </si>
  <si>
    <t>Bryker Woods Elementary</t>
  </si>
  <si>
    <t>Campbell Elementary</t>
  </si>
  <si>
    <t>Casey Elementary</t>
  </si>
  <si>
    <t>Clayton Elementary</t>
  </si>
  <si>
    <t>Clifton Center</t>
  </si>
  <si>
    <t>Covington Middle School</t>
  </si>
  <si>
    <t>Cowan Elementary</t>
  </si>
  <si>
    <t>Cunningham Elementary</t>
  </si>
  <si>
    <t>Davis Elementary</t>
  </si>
  <si>
    <t>Dawson Elementary</t>
  </si>
  <si>
    <t>Galindo Elementary</t>
  </si>
  <si>
    <t>Garcia YMLA</t>
  </si>
  <si>
    <t>Garza Independence High School</t>
  </si>
  <si>
    <t>Gorzycki Middle School</t>
  </si>
  <si>
    <t>Graham Elementary</t>
  </si>
  <si>
    <t>Guerrero Thompson Elementary</t>
  </si>
  <si>
    <t>Gullett Elementary</t>
  </si>
  <si>
    <t>Hart Elementary</t>
  </si>
  <si>
    <t>Highland Park Elementary</t>
  </si>
  <si>
    <t>Jordan Elementary</t>
  </si>
  <si>
    <t>Joslin Elementary</t>
  </si>
  <si>
    <t>Kealing Middle School</t>
  </si>
  <si>
    <t>Kiker Elementary</t>
  </si>
  <si>
    <t>Kocurek Elementary</t>
  </si>
  <si>
    <t>Lamar Middle School</t>
  </si>
  <si>
    <t>Lee Elementary</t>
  </si>
  <si>
    <t>Lively Middle School</t>
  </si>
  <si>
    <t>Maplewood Elementary</t>
  </si>
  <si>
    <t>Mathews Elementary</t>
  </si>
  <si>
    <t>McBee Elementary</t>
  </si>
  <si>
    <t>Mendez Middle School</t>
  </si>
  <si>
    <t>Metz Facility</t>
  </si>
  <si>
    <t>Mills Elementary</t>
  </si>
  <si>
    <t>Ortega Elementary</t>
  </si>
  <si>
    <t>Overton Elementary</t>
  </si>
  <si>
    <t>Padron Elementary</t>
  </si>
  <si>
    <t>Palm Elementary</t>
  </si>
  <si>
    <t>Paredes Middle School</t>
  </si>
  <si>
    <t>Patton Elementary</t>
  </si>
  <si>
    <t>Perez Elementary</t>
  </si>
  <si>
    <t>Pickle Elementary</t>
  </si>
  <si>
    <t>Pillow Elementary</t>
  </si>
  <si>
    <t>Pleasant Hill Elementary</t>
  </si>
  <si>
    <t>Reilly Elementary</t>
  </si>
  <si>
    <t>Ridgetop Elementary</t>
  </si>
  <si>
    <t>Rodriguez Elementary</t>
  </si>
  <si>
    <t>Small Middle School</t>
  </si>
  <si>
    <t>St. Elmo Elementary</t>
  </si>
  <si>
    <t>Summitt Elementary</t>
  </si>
  <si>
    <t>Sunset Valley Elementary</t>
  </si>
  <si>
    <t>Travis Heights Elementary</t>
  </si>
  <si>
    <t>Uphaus Early Childhood Center</t>
  </si>
  <si>
    <t>Walnut Creek Elementary</t>
  </si>
  <si>
    <t>Webb Middle School</t>
  </si>
  <si>
    <t>Widen Elementary</t>
  </si>
  <si>
    <t>Winn Montessori</t>
  </si>
  <si>
    <t>Zavala Elementary</t>
  </si>
  <si>
    <t>Zilker Elementary</t>
  </si>
  <si>
    <t>Print Shop Move</t>
  </si>
  <si>
    <t>Districtwide Secure Vestibules</t>
  </si>
  <si>
    <t>Subtotal Secure Vestibule:</t>
  </si>
  <si>
    <t>Non Campus Projects:</t>
  </si>
  <si>
    <t>Bus Replacement Plan</t>
  </si>
  <si>
    <t>Athletic - Turf Fields</t>
  </si>
  <si>
    <t>EWAS</t>
  </si>
  <si>
    <t>Land for Future SE Elementary School</t>
  </si>
  <si>
    <t>Impervious Cover</t>
  </si>
  <si>
    <t xml:space="preserve">IRCA Professional Services </t>
  </si>
  <si>
    <t>Food Services - Kitchen Equipment</t>
  </si>
  <si>
    <t>Future SE HS Planning and Design</t>
  </si>
  <si>
    <t>Planning and Design Studies</t>
  </si>
  <si>
    <t>Dispersed Dining - Vending</t>
  </si>
  <si>
    <t>Musical Instruments</t>
  </si>
  <si>
    <t>Subtotal Non Campus Projects:</t>
  </si>
  <si>
    <t>Undesignated:</t>
  </si>
  <si>
    <t>Doors and Locks Security Improvements</t>
  </si>
  <si>
    <t>Special Education Inclusion Improvements and Cameras</t>
  </si>
  <si>
    <t>Furniture</t>
  </si>
  <si>
    <t>HVAC and Other Building Deficiencies</t>
  </si>
  <si>
    <t>Middle and High School Athletic Facility Repairs</t>
  </si>
  <si>
    <t>Outdoor Learning Spaces and/or Activity Spaces</t>
  </si>
  <si>
    <t>Roofing</t>
  </si>
  <si>
    <t>Security Fencing</t>
  </si>
  <si>
    <t>Universal Design Improvements</t>
  </si>
  <si>
    <t>Subtotal Undesignated:</t>
  </si>
  <si>
    <t>Subtotal Targeted Projects</t>
  </si>
  <si>
    <t>Non Construction-Prop A:</t>
  </si>
  <si>
    <t>Program Contingency</t>
  </si>
  <si>
    <t>Program Management</t>
  </si>
  <si>
    <t>Subtotal Non Construction-Prop A</t>
  </si>
  <si>
    <t>Total Proposition A</t>
  </si>
  <si>
    <t>Proposition B</t>
  </si>
  <si>
    <t>Campus Technology:</t>
  </si>
  <si>
    <t>Ann Richards SYWL</t>
  </si>
  <si>
    <t xml:space="preserve">Austin High School </t>
  </si>
  <si>
    <t>Blazier Elementary 4-6</t>
  </si>
  <si>
    <t>Brentwood Elementary</t>
  </si>
  <si>
    <t>Casis Elementary</t>
  </si>
  <si>
    <t>Doss Elementary</t>
  </si>
  <si>
    <t>Liberal Arts and Science Academy High School</t>
  </si>
  <si>
    <t>Menchaca Elementary</t>
  </si>
  <si>
    <t>Rosedale School</t>
  </si>
  <si>
    <t>Districtwide:</t>
  </si>
  <si>
    <t>Districtwide Network Upgrades</t>
  </si>
  <si>
    <t>Staff/Student Devices and Equipment</t>
  </si>
  <si>
    <t>Subtotal Districtwide:</t>
  </si>
  <si>
    <t>Total Proposition B</t>
  </si>
  <si>
    <t>Proposition C</t>
  </si>
  <si>
    <t>Stadiums &amp; Athletic Complexes:</t>
  </si>
  <si>
    <t>Burger Athletic Complex</t>
  </si>
  <si>
    <t>Delco Activity Center</t>
  </si>
  <si>
    <t>Nelson Field</t>
  </si>
  <si>
    <t>Noack Sports Complex</t>
  </si>
  <si>
    <t>Non Construction-Prop C:</t>
  </si>
  <si>
    <t>Subtotal Non Construction-Prop C</t>
  </si>
  <si>
    <t>Total Proposition C</t>
  </si>
  <si>
    <t xml:space="preserve">2022 Bond Total Amount </t>
  </si>
  <si>
    <t>Notes:</t>
  </si>
  <si>
    <t xml:space="preserve">  All numbers are as of November 30, 2025.</t>
  </si>
  <si>
    <t xml:space="preserve">  Numbers may not add due to rounding.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</si>
</sst>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.00_);_(* \(#,##0.00\);_(* &quot;-&quot;??_);_(@_)"/>
    <numFmt numFmtId="165" formatCode="_(* #,##0_);_(* \(#,##0\);_(* &quot;-&quot;??_);_(@_)"/>
    <numFmt numFmtId="166" formatCode="_(&quot;$&quot;* #,##0_);_(&quot;$&quot;* \(#,##0\);_(&quot;$&quot;* &quot;-&quot;_);_(@_)"/>
    <numFmt numFmtId="167" formatCode="_(&quot;$&quot;* #,##0_);_(&quot;$&quot;* \(#,##0\);_(&quot;$&quot;* &quot;-&quot;??_);_(@_)"/>
  </numFmts>
  <fonts count="12">
    <font>
      <sz val="11.0"/>
      <color theme="1"/>
      <name val="Calibri"/>
      <scheme val="minor"/>
    </font>
    <font>
      <sz val="11.0"/>
      <color theme="1"/>
      <name val="Calibri"/>
    </font>
    <font/>
    <font>
      <b/>
      <sz val="14.0"/>
      <color theme="1"/>
      <name val="Calibri"/>
    </font>
    <font>
      <b/>
      <sz val="11.0"/>
      <color theme="1"/>
      <name val="Calibri"/>
    </font>
    <font>
      <b/>
      <u/>
      <sz val="11.0"/>
      <color theme="0"/>
      <name val="Calibri"/>
    </font>
    <font>
      <b/>
      <u/>
      <sz val="11.0"/>
      <color theme="0"/>
      <name val="Calibri"/>
    </font>
    <font>
      <b/>
      <sz val="11.0"/>
      <color theme="0"/>
      <name val="Calibri"/>
    </font>
    <font>
      <b/>
      <sz val="11.0"/>
      <color rgb="FFFFFFFF"/>
      <name val="Calibri"/>
    </font>
    <font>
      <b/>
      <sz val="12.0"/>
      <color theme="1"/>
      <name val="Calibri"/>
    </font>
    <font>
      <b/>
      <sz val="10.0"/>
      <color theme="1"/>
      <name val="Calibri"/>
    </font>
    <font>
      <color theme="1"/>
      <name val="Calibri"/>
    </font>
  </fonts>
  <fills count="12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548235"/>
        <bgColor rgb="FF548235"/>
      </patternFill>
    </fill>
    <fill>
      <patternFill patternType="solid">
        <fgColor rgb="FF3D85C6"/>
        <bgColor rgb="FF3D85C6"/>
      </patternFill>
    </fill>
    <fill>
      <patternFill patternType="solid">
        <fgColor rgb="FF548135"/>
        <bgColor rgb="FF548135"/>
      </patternFill>
    </fill>
    <fill>
      <patternFill patternType="solid">
        <fgColor rgb="FFE7E6E6"/>
        <bgColor rgb="FFE7E6E6"/>
      </patternFill>
    </fill>
    <fill>
      <patternFill patternType="solid">
        <fgColor rgb="FFE2EFD9"/>
        <bgColor rgb="FFE2EFD9"/>
      </patternFill>
    </fill>
    <fill>
      <patternFill patternType="solid">
        <fgColor theme="1"/>
        <bgColor theme="1"/>
      </patternFill>
    </fill>
    <fill>
      <patternFill patternType="solid">
        <fgColor rgb="FF000000"/>
        <bgColor rgb="FF000000"/>
      </patternFill>
    </fill>
    <fill>
      <patternFill patternType="solid">
        <fgColor rgb="FFBFBFBF"/>
        <bgColor rgb="FFBFBFBF"/>
      </patternFill>
    </fill>
  </fills>
  <borders count="38">
    <border/>
    <border>
      <left style="thin">
        <color rgb="FFBFBFBF"/>
      </left>
      <top style="thin">
        <color rgb="FFBFBFBF"/>
      </top>
    </border>
    <border>
      <right style="thin">
        <color rgb="FFBFBFBF"/>
      </right>
      <top style="thin">
        <color rgb="FFBFBFBF"/>
      </top>
    </border>
    <border>
      <left style="thin">
        <color rgb="FFBFBFBF"/>
      </left>
      <right style="thin">
        <color rgb="FFBFBFBF"/>
      </right>
      <top style="thin">
        <color rgb="FFBFBFBF"/>
      </top>
    </border>
    <border>
      <left style="medium">
        <color rgb="FF000000"/>
      </left>
      <right/>
      <top style="medium">
        <color rgb="FF000000"/>
      </top>
      <bottom/>
    </border>
    <border>
      <left/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/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left style="thin">
        <color rgb="FF000000"/>
      </left>
      <top/>
      <bottom/>
    </border>
    <border>
      <top/>
      <bottom/>
    </border>
    <border>
      <right style="thin">
        <color rgb="FF000000"/>
      </right>
      <top/>
      <bottom/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</border>
    <border>
      <left style="thin">
        <color rgb="FF000000"/>
      </left>
    </border>
    <border>
      <left style="thin">
        <color rgb="FF000000"/>
      </left>
      <right/>
      <top/>
      <bottom/>
    </border>
    <border>
      <left/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/>
    </border>
    <border>
      <left style="medium">
        <color rgb="FF000000"/>
      </left>
      <right/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7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1" numFmtId="0" xfId="0" applyAlignment="1" applyBorder="1" applyFont="1">
      <alignment horizontal="center"/>
    </xf>
    <xf borderId="4" fillId="2" fontId="1" numFmtId="0" xfId="0" applyBorder="1" applyFill="1" applyFont="1"/>
    <xf borderId="5" fillId="2" fontId="3" numFmtId="0" xfId="0" applyAlignment="1" applyBorder="1" applyFont="1">
      <alignment horizontal="center"/>
    </xf>
    <xf borderId="6" fillId="0" fontId="2" numFmtId="0" xfId="0" applyBorder="1" applyFont="1"/>
    <xf borderId="7" fillId="0" fontId="1" numFmtId="0" xfId="0" applyBorder="1" applyFont="1"/>
    <xf borderId="8" fillId="2" fontId="1" numFmtId="0" xfId="0" applyBorder="1" applyFont="1"/>
    <xf borderId="9" fillId="3" fontId="4" numFmtId="0" xfId="0" applyAlignment="1" applyBorder="1" applyFill="1" applyFont="1">
      <alignment horizontal="center" vertical="center"/>
    </xf>
    <xf borderId="10" fillId="4" fontId="5" numFmtId="0" xfId="0" applyAlignment="1" applyBorder="1" applyFill="1" applyFont="1">
      <alignment horizontal="center"/>
    </xf>
    <xf borderId="11" fillId="5" fontId="6" numFmtId="0" xfId="0" applyAlignment="1" applyBorder="1" applyFill="1" applyFont="1">
      <alignment horizontal="center"/>
    </xf>
    <xf borderId="12" fillId="6" fontId="7" numFmtId="164" xfId="0" applyAlignment="1" applyBorder="1" applyFill="1" applyFont="1" applyNumberFormat="1">
      <alignment horizontal="center" vertical="center"/>
    </xf>
    <xf borderId="11" fillId="0" fontId="2" numFmtId="0" xfId="0" applyBorder="1" applyFont="1"/>
    <xf borderId="13" fillId="0" fontId="2" numFmtId="0" xfId="0" applyBorder="1" applyFont="1"/>
    <xf borderId="14" fillId="0" fontId="7" numFmtId="0" xfId="0" applyAlignment="1" applyBorder="1" applyFont="1">
      <alignment horizontal="center"/>
    </xf>
    <xf borderId="15" fillId="7" fontId="4" numFmtId="0" xfId="0" applyAlignment="1" applyBorder="1" applyFill="1" applyFont="1">
      <alignment horizontal="center" vertical="center"/>
    </xf>
    <xf borderId="15" fillId="4" fontId="7" numFmtId="165" xfId="0" applyAlignment="1" applyBorder="1" applyFont="1" applyNumberFormat="1">
      <alignment horizontal="center" shrinkToFit="0" vertical="center" wrapText="1"/>
    </xf>
    <xf borderId="15" fillId="5" fontId="8" numFmtId="165" xfId="0" applyAlignment="1" applyBorder="1" applyFont="1" applyNumberFormat="1">
      <alignment horizontal="center" shrinkToFit="0" vertical="center" wrapText="1"/>
    </xf>
    <xf borderId="15" fillId="4" fontId="8" numFmtId="165" xfId="0" applyAlignment="1" applyBorder="1" applyFont="1" applyNumberFormat="1">
      <alignment horizontal="center" shrinkToFit="0" wrapText="1"/>
    </xf>
    <xf borderId="15" fillId="6" fontId="7" numFmtId="0" xfId="0" applyAlignment="1" applyBorder="1" applyFont="1">
      <alignment horizontal="center" shrinkToFit="0" vertical="center" wrapText="1"/>
    </xf>
    <xf borderId="16" fillId="0" fontId="4" numFmtId="0" xfId="0" applyAlignment="1" applyBorder="1" applyFont="1">
      <alignment horizontal="center" shrinkToFit="0" vertical="center" wrapText="1"/>
    </xf>
    <xf borderId="17" fillId="3" fontId="9" numFmtId="0" xfId="0" applyAlignment="1" applyBorder="1" applyFont="1">
      <alignment horizontal="center"/>
    </xf>
    <xf borderId="18" fillId="0" fontId="2" numFmtId="0" xfId="0" applyBorder="1" applyFont="1"/>
    <xf borderId="19" fillId="0" fontId="2" numFmtId="0" xfId="0" applyBorder="1" applyFont="1"/>
    <xf borderId="20" fillId="0" fontId="1" numFmtId="0" xfId="0" applyAlignment="1" applyBorder="1" applyFont="1">
      <alignment horizontal="center" vertical="center"/>
    </xf>
    <xf borderId="21" fillId="3" fontId="9" numFmtId="0" xfId="0" applyAlignment="1" applyBorder="1" applyFont="1">
      <alignment horizontal="left"/>
    </xf>
    <xf borderId="22" fillId="0" fontId="2" numFmtId="0" xfId="0" applyBorder="1" applyFont="1"/>
    <xf borderId="23" fillId="0" fontId="2" numFmtId="0" xfId="0" applyBorder="1" applyFont="1"/>
    <xf borderId="16" fillId="0" fontId="4" numFmtId="166" xfId="0" applyBorder="1" applyFont="1" applyNumberFormat="1"/>
    <xf borderId="24" fillId="0" fontId="1" numFmtId="0" xfId="0" applyBorder="1" applyFont="1"/>
    <xf borderId="25" fillId="0" fontId="1" numFmtId="165" xfId="0" applyBorder="1" applyFont="1" applyNumberFormat="1"/>
    <xf borderId="16" fillId="0" fontId="1" numFmtId="165" xfId="0" applyBorder="1" applyFont="1" applyNumberFormat="1"/>
    <xf borderId="15" fillId="0" fontId="1" numFmtId="165" xfId="0" applyBorder="1" applyFont="1" applyNumberFormat="1"/>
    <xf borderId="12" fillId="0" fontId="1" numFmtId="165" xfId="0" applyBorder="1" applyFont="1" applyNumberFormat="1"/>
    <xf borderId="26" fillId="8" fontId="10" numFmtId="0" xfId="0" applyAlignment="1" applyBorder="1" applyFill="1" applyFont="1">
      <alignment horizontal="left"/>
    </xf>
    <xf borderId="9" fillId="8" fontId="4" numFmtId="166" xfId="0" applyBorder="1" applyFont="1" applyNumberFormat="1"/>
    <xf borderId="25" fillId="0" fontId="1" numFmtId="165" xfId="0" applyAlignment="1" applyBorder="1" applyFont="1" applyNumberFormat="1">
      <alignment horizontal="right" vertical="bottom"/>
    </xf>
    <xf borderId="15" fillId="0" fontId="1" numFmtId="165" xfId="0" applyAlignment="1" applyBorder="1" applyFont="1" applyNumberFormat="1">
      <alignment horizontal="right" vertical="bottom"/>
    </xf>
    <xf borderId="27" fillId="0" fontId="1" numFmtId="0" xfId="0" applyBorder="1" applyFont="1"/>
    <xf borderId="28" fillId="0" fontId="1" numFmtId="0" xfId="0" applyBorder="1" applyFont="1"/>
    <xf borderId="15" fillId="8" fontId="4" numFmtId="166" xfId="0" applyAlignment="1" applyBorder="1" applyFont="1" applyNumberFormat="1">
      <alignment horizontal="right" vertical="bottom"/>
    </xf>
    <xf borderId="15" fillId="8" fontId="4" numFmtId="166" xfId="0" applyBorder="1" applyFont="1" applyNumberFormat="1"/>
    <xf borderId="9" fillId="9" fontId="7" numFmtId="0" xfId="0" applyAlignment="1" applyBorder="1" applyFill="1" applyFont="1">
      <alignment horizontal="right"/>
    </xf>
    <xf borderId="15" fillId="10" fontId="8" numFmtId="166" xfId="0" applyAlignment="1" applyBorder="1" applyFill="1" applyFont="1" applyNumberFormat="1">
      <alignment horizontal="right" vertical="bottom"/>
    </xf>
    <xf borderId="15" fillId="9" fontId="8" numFmtId="166" xfId="0" applyBorder="1" applyFont="1" applyNumberFormat="1"/>
    <xf borderId="29" fillId="11" fontId="9" numFmtId="0" xfId="0" applyAlignment="1" applyBorder="1" applyFill="1" applyFont="1">
      <alignment horizontal="left"/>
    </xf>
    <xf borderId="30" fillId="11" fontId="4" numFmtId="166" xfId="0" applyBorder="1" applyFont="1" applyNumberFormat="1"/>
    <xf borderId="30" fillId="11" fontId="4" numFmtId="164" xfId="0" applyBorder="1" applyFont="1" applyNumberFormat="1"/>
    <xf borderId="31" fillId="11" fontId="4" numFmtId="166" xfId="0" applyBorder="1" applyFont="1" applyNumberFormat="1"/>
    <xf borderId="12" fillId="0" fontId="1" numFmtId="0" xfId="0" applyAlignment="1" applyBorder="1" applyFont="1">
      <alignment horizontal="left"/>
    </xf>
    <xf borderId="12" fillId="0" fontId="1" numFmtId="0" xfId="0" applyAlignment="1" applyBorder="1" applyFont="1">
      <alignment horizontal="left" shrinkToFit="0" wrapText="1"/>
    </xf>
    <xf borderId="32" fillId="8" fontId="10" numFmtId="0" xfId="0" applyAlignment="1" applyBorder="1" applyFont="1">
      <alignment horizontal="left"/>
    </xf>
    <xf borderId="15" fillId="9" fontId="7" numFmtId="166" xfId="0" applyBorder="1" applyFont="1" applyNumberFormat="1"/>
    <xf borderId="24" fillId="0" fontId="1" numFmtId="0" xfId="0" applyAlignment="1" applyBorder="1" applyFont="1">
      <alignment horizontal="left"/>
    </xf>
    <xf borderId="25" fillId="0" fontId="1" numFmtId="164" xfId="0" applyAlignment="1" applyBorder="1" applyFont="1" applyNumberFormat="1">
      <alignment horizontal="center"/>
    </xf>
    <xf borderId="25" fillId="0" fontId="1" numFmtId="165" xfId="0" applyAlignment="1" applyBorder="1" applyFont="1" applyNumberFormat="1">
      <alignment horizontal="center"/>
    </xf>
    <xf borderId="33" fillId="9" fontId="7" numFmtId="0" xfId="0" applyAlignment="1" applyBorder="1" applyFont="1">
      <alignment horizontal="right"/>
    </xf>
    <xf borderId="26" fillId="9" fontId="7" numFmtId="166" xfId="0" applyBorder="1" applyFont="1" applyNumberFormat="1"/>
    <xf borderId="12" fillId="0" fontId="1" numFmtId="0" xfId="0" applyBorder="1" applyFont="1"/>
    <xf borderId="26" fillId="9" fontId="8" numFmtId="166" xfId="0" applyBorder="1" applyFont="1" applyNumberFormat="1"/>
    <xf borderId="15" fillId="0" fontId="1" numFmtId="165" xfId="0" applyAlignment="1" applyBorder="1" applyFont="1" applyNumberFormat="1">
      <alignment horizontal="center"/>
    </xf>
    <xf borderId="15" fillId="9" fontId="8" numFmtId="166" xfId="0" applyAlignment="1" applyBorder="1" applyFont="1" applyNumberFormat="1">
      <alignment horizontal="center"/>
    </xf>
    <xf borderId="34" fillId="9" fontId="7" numFmtId="0" xfId="0" applyAlignment="1" applyBorder="1" applyFont="1">
      <alignment horizontal="right"/>
    </xf>
    <xf borderId="35" fillId="9" fontId="7" numFmtId="167" xfId="0" applyBorder="1" applyFont="1" applyNumberFormat="1"/>
    <xf borderId="16" fillId="0" fontId="1" numFmtId="0" xfId="0" applyBorder="1" applyFont="1"/>
    <xf borderId="34" fillId="2" fontId="1" numFmtId="0" xfId="0" applyBorder="1" applyFont="1"/>
    <xf borderId="36" fillId="2" fontId="1" numFmtId="0" xfId="0" applyBorder="1" applyFont="1"/>
    <xf borderId="36" fillId="2" fontId="1" numFmtId="164" xfId="0" applyBorder="1" applyFont="1" applyNumberFormat="1"/>
    <xf borderId="37" fillId="2" fontId="1" numFmtId="0" xfId="0" applyBorder="1" applyFont="1"/>
    <xf borderId="0" fillId="0" fontId="1" numFmtId="165" xfId="0" applyFont="1" applyNumberFormat="1"/>
    <xf borderId="0" fillId="0" fontId="4" numFmtId="0" xfId="0" applyFont="1"/>
    <xf borderId="0" fillId="0" fontId="1" numFmtId="164" xfId="0" applyFont="1" applyNumberFormat="1"/>
    <xf borderId="0" fillId="0" fontId="1" numFmtId="0" xfId="0" applyFont="1"/>
    <xf borderId="0" fillId="0" fontId="1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8"/>
    <pageSetUpPr fitToPage="1"/>
  </sheetPr>
  <sheetViews>
    <sheetView workbookViewId="0">
      <pane xSplit="3.0" ySplit="7.0" topLeftCell="D8" activePane="bottomRight" state="frozen"/>
      <selection activeCell="D1" sqref="D1" pane="topRight"/>
      <selection activeCell="A8" sqref="A8" pane="bottomLeft"/>
      <selection activeCell="D8" sqref="D8" pane="bottomRight"/>
    </sheetView>
  </sheetViews>
  <sheetFormatPr customHeight="1" defaultColWidth="14.43" defaultRowHeight="15.0"/>
  <cols>
    <col customWidth="1" min="1" max="1" width="4.29"/>
    <col customWidth="1" min="2" max="2" width="2.43"/>
    <col customWidth="1" min="3" max="3" width="49.57"/>
    <col customWidth="1" min="4" max="5" width="16.29"/>
    <col customWidth="1" min="6" max="6" width="19.86"/>
    <col customWidth="1" min="7" max="7" width="19.57"/>
    <col customWidth="1" min="8" max="8" width="14.57"/>
    <col customWidth="1" min="9" max="9" width="13.71"/>
    <col customWidth="1" min="10" max="10" width="15.29"/>
    <col customWidth="1" min="11" max="11" width="2.43"/>
    <col customWidth="1" hidden="1" min="12" max="17" width="8.71"/>
    <col hidden="1" min="18" max="28" width="14.43"/>
  </cols>
  <sheetData>
    <row r="1">
      <c r="A1" s="1"/>
    </row>
    <row r="2">
      <c r="A2" s="1"/>
      <c r="B2" s="2">
        <v>1.0</v>
      </c>
      <c r="C2" s="3"/>
      <c r="D2" s="4">
        <v>2.0</v>
      </c>
      <c r="E2" s="4"/>
      <c r="F2" s="4">
        <v>3.0</v>
      </c>
      <c r="G2" s="4"/>
      <c r="H2" s="4">
        <v>4.0</v>
      </c>
      <c r="I2" s="4">
        <v>5.0</v>
      </c>
      <c r="J2" s="4">
        <v>6.0</v>
      </c>
    </row>
    <row r="3" ht="21.75" customHeight="1">
      <c r="A3" s="1"/>
      <c r="B3" s="5"/>
      <c r="C3" s="6" t="s">
        <v>0</v>
      </c>
      <c r="D3" s="7"/>
      <c r="E3" s="7"/>
      <c r="F3" s="7"/>
      <c r="G3" s="7"/>
      <c r="H3" s="7"/>
      <c r="I3" s="7"/>
      <c r="J3" s="7"/>
      <c r="K3" s="8"/>
    </row>
    <row r="4" ht="26.25" customHeight="1">
      <c r="A4" s="1"/>
      <c r="B4" s="9"/>
      <c r="C4" s="10" t="s">
        <v>1</v>
      </c>
      <c r="D4" s="11"/>
      <c r="E4" s="12"/>
      <c r="F4" s="13" t="s">
        <v>2</v>
      </c>
      <c r="G4" s="14"/>
      <c r="H4" s="14"/>
      <c r="I4" s="14"/>
      <c r="J4" s="15"/>
      <c r="K4" s="16"/>
    </row>
    <row r="5">
      <c r="A5" s="1"/>
      <c r="B5" s="9"/>
      <c r="C5" s="17" t="s">
        <v>3</v>
      </c>
      <c r="D5" s="18" t="s">
        <v>4</v>
      </c>
      <c r="E5" s="19" t="s">
        <v>5</v>
      </c>
      <c r="F5" s="20" t="s">
        <v>6</v>
      </c>
      <c r="G5" s="20" t="s">
        <v>7</v>
      </c>
      <c r="H5" s="21" t="s">
        <v>8</v>
      </c>
      <c r="I5" s="21" t="s">
        <v>9</v>
      </c>
      <c r="J5" s="21" t="s">
        <v>10</v>
      </c>
      <c r="K5" s="22"/>
    </row>
    <row r="6">
      <c r="A6" s="1"/>
      <c r="B6" s="9"/>
      <c r="C6" s="23" t="s">
        <v>11</v>
      </c>
      <c r="D6" s="24"/>
      <c r="E6" s="24"/>
      <c r="F6" s="24"/>
      <c r="G6" s="24"/>
      <c r="H6" s="24"/>
      <c r="I6" s="24"/>
      <c r="J6" s="25"/>
      <c r="K6" s="22"/>
    </row>
    <row r="7">
      <c r="A7" s="26">
        <v>1.0</v>
      </c>
      <c r="B7" s="9"/>
      <c r="C7" s="27" t="s">
        <v>12</v>
      </c>
      <c r="D7" s="28"/>
      <c r="E7" s="28"/>
      <c r="F7" s="28"/>
      <c r="G7" s="28"/>
      <c r="H7" s="28"/>
      <c r="I7" s="28"/>
      <c r="J7" s="29"/>
      <c r="K7" s="30"/>
    </row>
    <row r="8">
      <c r="A8" s="26">
        <v>2.0</v>
      </c>
      <c r="B8" s="9"/>
      <c r="C8" s="31" t="s">
        <v>13</v>
      </c>
      <c r="D8" s="32">
        <v>5.6093606E7</v>
      </c>
      <c r="E8" s="32">
        <f t="shared" ref="E8:E24" si="1">G8-F8</f>
        <v>0</v>
      </c>
      <c r="F8" s="32">
        <v>5.8798343E7</v>
      </c>
      <c r="G8" s="32">
        <v>5.8798343E7</v>
      </c>
      <c r="H8" s="32">
        <v>2.0252865E7</v>
      </c>
      <c r="I8" s="32">
        <v>3.3927984E7</v>
      </c>
      <c r="J8" s="32">
        <v>4617494.0</v>
      </c>
      <c r="K8" s="33"/>
    </row>
    <row r="9">
      <c r="A9" s="26">
        <v>3.0</v>
      </c>
      <c r="B9" s="9"/>
      <c r="C9" s="31" t="s">
        <v>14</v>
      </c>
      <c r="D9" s="34">
        <v>3.8685616E7</v>
      </c>
      <c r="E9" s="32">
        <f t="shared" si="1"/>
        <v>0</v>
      </c>
      <c r="F9" s="32">
        <v>2.8747721E7</v>
      </c>
      <c r="G9" s="32">
        <v>2.8747721E7</v>
      </c>
      <c r="H9" s="32">
        <v>1276548.0</v>
      </c>
      <c r="I9" s="32">
        <v>3293122.0</v>
      </c>
      <c r="J9" s="32">
        <v>2.4178051E7</v>
      </c>
      <c r="K9" s="33"/>
    </row>
    <row r="10">
      <c r="A10" s="26">
        <v>4.0</v>
      </c>
      <c r="B10" s="9"/>
      <c r="C10" s="31" t="s">
        <v>15</v>
      </c>
      <c r="D10" s="34">
        <v>3.8686157E7</v>
      </c>
      <c r="E10" s="32">
        <f t="shared" si="1"/>
        <v>0</v>
      </c>
      <c r="F10" s="32">
        <v>3.0046079E7</v>
      </c>
      <c r="G10" s="32">
        <v>3.0046079E7</v>
      </c>
      <c r="H10" s="32">
        <v>3360772.0</v>
      </c>
      <c r="I10" s="32">
        <v>1622063.0</v>
      </c>
      <c r="J10" s="32">
        <v>2.5063244E7</v>
      </c>
      <c r="K10" s="33"/>
    </row>
    <row r="11">
      <c r="A11" s="26">
        <v>5.0</v>
      </c>
      <c r="B11" s="9"/>
      <c r="C11" s="31" t="s">
        <v>16</v>
      </c>
      <c r="D11" s="34">
        <v>1.57515834E8</v>
      </c>
      <c r="E11" s="32">
        <f t="shared" si="1"/>
        <v>0</v>
      </c>
      <c r="F11" s="32">
        <v>1.5053812E8</v>
      </c>
      <c r="G11" s="32">
        <v>1.5053812E8</v>
      </c>
      <c r="H11" s="32">
        <v>1.4636671E7</v>
      </c>
      <c r="I11" s="32">
        <v>5.8327239E7</v>
      </c>
      <c r="J11" s="32">
        <v>7.757421E7</v>
      </c>
      <c r="K11" s="33"/>
    </row>
    <row r="12">
      <c r="A12" s="26">
        <v>6.0</v>
      </c>
      <c r="B12" s="9"/>
      <c r="C12" s="31" t="s">
        <v>17</v>
      </c>
      <c r="D12" s="34">
        <v>0.0</v>
      </c>
      <c r="E12" s="32">
        <f t="shared" si="1"/>
        <v>0</v>
      </c>
      <c r="F12" s="32">
        <v>1977596.0</v>
      </c>
      <c r="G12" s="32">
        <v>1977596.0</v>
      </c>
      <c r="H12" s="32">
        <v>1412093.0</v>
      </c>
      <c r="I12" s="32" t="s">
        <v>18</v>
      </c>
      <c r="J12" s="32">
        <v>565503.0</v>
      </c>
      <c r="K12" s="33"/>
    </row>
    <row r="13">
      <c r="A13" s="26">
        <v>7.0</v>
      </c>
      <c r="B13" s="9"/>
      <c r="C13" s="31" t="s">
        <v>19</v>
      </c>
      <c r="D13" s="34">
        <v>5.609369E7</v>
      </c>
      <c r="E13" s="32">
        <f t="shared" si="1"/>
        <v>0</v>
      </c>
      <c r="F13" s="32">
        <v>5.5118335E7</v>
      </c>
      <c r="G13" s="32">
        <v>5.5118335E7</v>
      </c>
      <c r="H13" s="32">
        <v>4.5012295E7</v>
      </c>
      <c r="I13" s="32">
        <v>8285680.0</v>
      </c>
      <c r="J13" s="32">
        <v>1820360.0</v>
      </c>
      <c r="K13" s="33"/>
    </row>
    <row r="14">
      <c r="A14" s="26">
        <v>8.0</v>
      </c>
      <c r="B14" s="9"/>
      <c r="C14" s="31" t="s">
        <v>20</v>
      </c>
      <c r="D14" s="34">
        <v>5.6094328E7</v>
      </c>
      <c r="E14" s="32">
        <f t="shared" si="1"/>
        <v>0</v>
      </c>
      <c r="F14" s="32">
        <v>6.1925092E7</v>
      </c>
      <c r="G14" s="32">
        <v>6.1925092E7</v>
      </c>
      <c r="H14" s="32">
        <v>2.6807087E7</v>
      </c>
      <c r="I14" s="32">
        <v>3.0550937E7</v>
      </c>
      <c r="J14" s="32">
        <v>4567068.0</v>
      </c>
      <c r="K14" s="33"/>
    </row>
    <row r="15">
      <c r="A15" s="26">
        <v>9.0</v>
      </c>
      <c r="B15" s="9"/>
      <c r="C15" s="31" t="s">
        <v>21</v>
      </c>
      <c r="D15" s="34">
        <v>3.9653095E7</v>
      </c>
      <c r="E15" s="32">
        <f t="shared" si="1"/>
        <v>0</v>
      </c>
      <c r="F15" s="32">
        <v>6.6541767E7</v>
      </c>
      <c r="G15" s="32">
        <v>6.6541767E7</v>
      </c>
      <c r="H15" s="32">
        <v>1.5045635E7</v>
      </c>
      <c r="I15" s="32">
        <v>1791534.0</v>
      </c>
      <c r="J15" s="32">
        <v>4.9704598E7</v>
      </c>
      <c r="K15" s="33"/>
    </row>
    <row r="16">
      <c r="A16" s="26">
        <v>10.0</v>
      </c>
      <c r="B16" s="9"/>
      <c r="C16" s="31" t="s">
        <v>22</v>
      </c>
      <c r="D16" s="34">
        <v>5.6093739E7</v>
      </c>
      <c r="E16" s="32">
        <f t="shared" si="1"/>
        <v>0</v>
      </c>
      <c r="F16" s="32">
        <v>6.9513403E7</v>
      </c>
      <c r="G16" s="32">
        <v>6.9513403E7</v>
      </c>
      <c r="H16" s="32">
        <v>4.0180849E7</v>
      </c>
      <c r="I16" s="32">
        <v>2.7432418E7</v>
      </c>
      <c r="J16" s="32">
        <v>1900136.0</v>
      </c>
      <c r="K16" s="33"/>
    </row>
    <row r="17">
      <c r="A17" s="26">
        <v>11.0</v>
      </c>
      <c r="B17" s="9"/>
      <c r="C17" s="31" t="s">
        <v>23</v>
      </c>
      <c r="D17" s="34">
        <v>1.8584E7</v>
      </c>
      <c r="E17" s="32">
        <f t="shared" si="1"/>
        <v>0</v>
      </c>
      <c r="F17" s="32">
        <v>1.4011469E7</v>
      </c>
      <c r="G17" s="32">
        <v>1.4011469E7</v>
      </c>
      <c r="H17" s="32">
        <v>125440.0</v>
      </c>
      <c r="I17" s="32">
        <v>939260.0</v>
      </c>
      <c r="J17" s="32">
        <v>1.2946769E7</v>
      </c>
      <c r="K17" s="33"/>
    </row>
    <row r="18">
      <c r="A18" s="26">
        <v>12.0</v>
      </c>
      <c r="B18" s="9"/>
      <c r="C18" s="31" t="s">
        <v>24</v>
      </c>
      <c r="D18" s="34">
        <v>4.7499918E7</v>
      </c>
      <c r="E18" s="32">
        <f t="shared" si="1"/>
        <v>0</v>
      </c>
      <c r="F18" s="32">
        <v>5.8226376E7</v>
      </c>
      <c r="G18" s="32">
        <v>5.8226376E7</v>
      </c>
      <c r="H18" s="32">
        <v>6169573.0</v>
      </c>
      <c r="I18" s="32">
        <v>4.3268814E7</v>
      </c>
      <c r="J18" s="32">
        <v>8787989.0</v>
      </c>
      <c r="K18" s="33"/>
    </row>
    <row r="19">
      <c r="A19" s="26">
        <v>13.0</v>
      </c>
      <c r="B19" s="9"/>
      <c r="C19" s="31" t="s">
        <v>25</v>
      </c>
      <c r="D19" s="34">
        <v>4.7499812E7</v>
      </c>
      <c r="E19" s="32">
        <f t="shared" si="1"/>
        <v>0</v>
      </c>
      <c r="F19" s="32">
        <v>5.713904E7</v>
      </c>
      <c r="G19" s="32">
        <v>5.713904E7</v>
      </c>
      <c r="H19" s="32">
        <v>2.7852421E7</v>
      </c>
      <c r="I19" s="32">
        <v>2.6529044E7</v>
      </c>
      <c r="J19" s="32">
        <v>2757575.0</v>
      </c>
      <c r="K19" s="33"/>
    </row>
    <row r="20">
      <c r="A20" s="26">
        <v>14.0</v>
      </c>
      <c r="B20" s="9"/>
      <c r="C20" s="31" t="s">
        <v>26</v>
      </c>
      <c r="D20" s="34">
        <v>1.01916842E8</v>
      </c>
      <c r="E20" s="32">
        <f t="shared" si="1"/>
        <v>0</v>
      </c>
      <c r="F20" s="32">
        <v>1.09575501E8</v>
      </c>
      <c r="G20" s="32">
        <v>1.09575501E8</v>
      </c>
      <c r="H20" s="32">
        <v>3.792632E7</v>
      </c>
      <c r="I20" s="32">
        <v>6.1783893E7</v>
      </c>
      <c r="J20" s="32">
        <v>9865288.0</v>
      </c>
      <c r="K20" s="33"/>
    </row>
    <row r="21" ht="15.75" customHeight="1">
      <c r="A21" s="26">
        <v>15.0</v>
      </c>
      <c r="B21" s="9"/>
      <c r="C21" s="31" t="s">
        <v>27</v>
      </c>
      <c r="D21" s="34">
        <v>0.0</v>
      </c>
      <c r="E21" s="32">
        <f t="shared" si="1"/>
        <v>0</v>
      </c>
      <c r="F21" s="32">
        <v>5610891.0</v>
      </c>
      <c r="G21" s="32">
        <v>5610891.0</v>
      </c>
      <c r="H21" s="32">
        <v>5144349.0</v>
      </c>
      <c r="I21" s="32">
        <v>288412.0</v>
      </c>
      <c r="J21" s="32">
        <v>178130.0</v>
      </c>
      <c r="K21" s="33"/>
    </row>
    <row r="22" ht="15.75" customHeight="1">
      <c r="A22" s="26">
        <v>16.0</v>
      </c>
      <c r="B22" s="9"/>
      <c r="C22" s="31" t="s">
        <v>28</v>
      </c>
      <c r="D22" s="34">
        <v>2.51455962E8</v>
      </c>
      <c r="E22" s="32">
        <f t="shared" si="1"/>
        <v>0</v>
      </c>
      <c r="F22" s="32">
        <v>2.09255751E8</v>
      </c>
      <c r="G22" s="32">
        <v>2.09255751E8</v>
      </c>
      <c r="H22" s="32">
        <v>5.2195954E7</v>
      </c>
      <c r="I22" s="32">
        <v>1.41907141E8</v>
      </c>
      <c r="J22" s="32">
        <v>1.5152656E7</v>
      </c>
      <c r="K22" s="33"/>
    </row>
    <row r="23" ht="15.75" customHeight="1">
      <c r="A23" s="26">
        <v>17.0</v>
      </c>
      <c r="B23" s="9"/>
      <c r="C23" s="31" t="s">
        <v>29</v>
      </c>
      <c r="D23" s="34">
        <v>3.8686155E7</v>
      </c>
      <c r="E23" s="32">
        <f t="shared" si="1"/>
        <v>0</v>
      </c>
      <c r="F23" s="32">
        <v>3.0960101E7</v>
      </c>
      <c r="G23" s="32">
        <v>3.0960101E7</v>
      </c>
      <c r="H23" s="32">
        <v>3099403.0</v>
      </c>
      <c r="I23" s="32">
        <v>2938378.0</v>
      </c>
      <c r="J23" s="32">
        <v>2.492232E7</v>
      </c>
      <c r="K23" s="33"/>
    </row>
    <row r="24" ht="15.75" customHeight="1">
      <c r="A24" s="26">
        <v>18.0</v>
      </c>
      <c r="B24" s="9"/>
      <c r="C24" s="31" t="s">
        <v>30</v>
      </c>
      <c r="D24" s="34">
        <v>3.9653337E7</v>
      </c>
      <c r="E24" s="32">
        <f t="shared" si="1"/>
        <v>0</v>
      </c>
      <c r="F24" s="34">
        <v>5.8968235E7</v>
      </c>
      <c r="G24" s="35">
        <v>5.8968235E7</v>
      </c>
      <c r="H24" s="35">
        <v>4.7352757E7</v>
      </c>
      <c r="I24" s="35">
        <v>1.0736849E7</v>
      </c>
      <c r="J24" s="34">
        <v>878629.0</v>
      </c>
      <c r="K24" s="33"/>
    </row>
    <row r="25" ht="15.75" customHeight="1">
      <c r="A25" s="26">
        <v>19.0</v>
      </c>
      <c r="B25" s="9"/>
      <c r="C25" s="36" t="s">
        <v>31</v>
      </c>
      <c r="D25" s="37">
        <v>1.044212091E9</v>
      </c>
      <c r="E25" s="37">
        <f>sum(E8:E24)</f>
        <v>0</v>
      </c>
      <c r="F25" s="37">
        <f t="shared" ref="F25:J25" si="2">SUM(F8:F24)</f>
        <v>1066953820</v>
      </c>
      <c r="G25" s="37">
        <f t="shared" si="2"/>
        <v>1066953820</v>
      </c>
      <c r="H25" s="37">
        <f t="shared" si="2"/>
        <v>347851032</v>
      </c>
      <c r="I25" s="37">
        <f t="shared" si="2"/>
        <v>453622768</v>
      </c>
      <c r="J25" s="37">
        <f t="shared" si="2"/>
        <v>265480020</v>
      </c>
      <c r="K25" s="33"/>
    </row>
    <row r="26" ht="15.75" customHeight="1">
      <c r="A26" s="26">
        <v>20.0</v>
      </c>
      <c r="B26" s="9"/>
      <c r="C26" s="27" t="s">
        <v>32</v>
      </c>
      <c r="D26" s="28"/>
      <c r="E26" s="28"/>
      <c r="F26" s="28"/>
      <c r="G26" s="28"/>
      <c r="H26" s="28"/>
      <c r="I26" s="28"/>
      <c r="J26" s="29"/>
      <c r="K26" s="33"/>
    </row>
    <row r="27" ht="15.75" customHeight="1">
      <c r="A27" s="26">
        <v>21.0</v>
      </c>
      <c r="B27" s="9"/>
      <c r="C27" s="31" t="s">
        <v>33</v>
      </c>
      <c r="D27" s="38">
        <v>4.5576452E7</v>
      </c>
      <c r="E27" s="38">
        <f t="shared" ref="E27:E38" si="3">G27-F27</f>
        <v>0</v>
      </c>
      <c r="F27" s="32">
        <v>3.1888368E7</v>
      </c>
      <c r="G27" s="32">
        <v>3.1888368E7</v>
      </c>
      <c r="H27" s="32">
        <v>4501179.0</v>
      </c>
      <c r="I27" s="32">
        <v>2.232746E7</v>
      </c>
      <c r="J27" s="32">
        <v>5059729.0</v>
      </c>
      <c r="K27" s="33"/>
    </row>
    <row r="28" ht="15.75" customHeight="1">
      <c r="A28" s="26">
        <v>22.0</v>
      </c>
      <c r="B28" s="9"/>
      <c r="C28" s="31" t="s">
        <v>34</v>
      </c>
      <c r="D28" s="39">
        <v>3.9999647E7</v>
      </c>
      <c r="E28" s="38">
        <f t="shared" si="3"/>
        <v>0</v>
      </c>
      <c r="F28" s="34">
        <v>2.766847E7</v>
      </c>
      <c r="G28" s="34">
        <v>2.766847E7</v>
      </c>
      <c r="H28" s="34">
        <v>2292839.0</v>
      </c>
      <c r="I28" s="34">
        <v>4934302.0</v>
      </c>
      <c r="J28" s="32">
        <v>2.0441329E7</v>
      </c>
      <c r="K28" s="33"/>
    </row>
    <row r="29" ht="15.75" customHeight="1">
      <c r="A29" s="26">
        <v>23.0</v>
      </c>
      <c r="B29" s="9"/>
      <c r="C29" s="31" t="s">
        <v>35</v>
      </c>
      <c r="D29" s="39">
        <v>6.5345218E7</v>
      </c>
      <c r="E29" s="38">
        <f t="shared" si="3"/>
        <v>0</v>
      </c>
      <c r="F29" s="34">
        <v>5.1089623E7</v>
      </c>
      <c r="G29" s="34">
        <v>5.1089623E7</v>
      </c>
      <c r="H29" s="34">
        <v>5628738.0</v>
      </c>
      <c r="I29" s="34">
        <v>8916617.0</v>
      </c>
      <c r="J29" s="32">
        <v>3.6544268E7</v>
      </c>
      <c r="K29" s="33"/>
    </row>
    <row r="30" ht="15.75" customHeight="1">
      <c r="A30" s="26">
        <v>24.0</v>
      </c>
      <c r="B30" s="9"/>
      <c r="C30" s="31" t="s">
        <v>36</v>
      </c>
      <c r="D30" s="39">
        <v>3.6186775E7</v>
      </c>
      <c r="E30" s="38">
        <f t="shared" si="3"/>
        <v>0</v>
      </c>
      <c r="F30" s="34">
        <v>2.7562157E7</v>
      </c>
      <c r="G30" s="34">
        <v>2.7562157E7</v>
      </c>
      <c r="H30" s="34">
        <v>3237893.0</v>
      </c>
      <c r="I30" s="34">
        <v>1.8446109E7</v>
      </c>
      <c r="J30" s="32">
        <v>5878155.0</v>
      </c>
      <c r="K30" s="33"/>
    </row>
    <row r="31" ht="15.75" customHeight="1">
      <c r="A31" s="26">
        <v>25.0</v>
      </c>
      <c r="B31" s="40"/>
      <c r="C31" s="31" t="s">
        <v>37</v>
      </c>
      <c r="D31" s="39">
        <v>2.9999621E7</v>
      </c>
      <c r="E31" s="38">
        <f t="shared" si="3"/>
        <v>0</v>
      </c>
      <c r="F31" s="34">
        <v>2.2205487E7</v>
      </c>
      <c r="G31" s="34">
        <v>2.2205487E7</v>
      </c>
      <c r="H31" s="34">
        <v>191538.0</v>
      </c>
      <c r="I31" s="34">
        <v>3374941.0</v>
      </c>
      <c r="J31" s="32">
        <v>1.8639008E7</v>
      </c>
      <c r="K31" s="33"/>
    </row>
    <row r="32" ht="15.75" customHeight="1">
      <c r="A32" s="26">
        <v>26.0</v>
      </c>
      <c r="B32" s="40"/>
      <c r="C32" s="31" t="s">
        <v>38</v>
      </c>
      <c r="D32" s="39">
        <v>1.15685422E8</v>
      </c>
      <c r="E32" s="38">
        <f t="shared" si="3"/>
        <v>0</v>
      </c>
      <c r="F32" s="34">
        <v>8.4387486E7</v>
      </c>
      <c r="G32" s="34">
        <v>8.4387486E7</v>
      </c>
      <c r="H32" s="34">
        <v>2.0964241E7</v>
      </c>
      <c r="I32" s="34">
        <v>5.4475778E7</v>
      </c>
      <c r="J32" s="32">
        <v>8947467.0</v>
      </c>
      <c r="K32" s="33"/>
    </row>
    <row r="33" ht="15.75" customHeight="1">
      <c r="A33" s="26">
        <v>27.0</v>
      </c>
      <c r="B33" s="40"/>
      <c r="C33" s="31" t="s">
        <v>39</v>
      </c>
      <c r="D33" s="39">
        <v>6.099993E7</v>
      </c>
      <c r="E33" s="38">
        <f t="shared" si="3"/>
        <v>0</v>
      </c>
      <c r="F33" s="34">
        <v>4.5964067E7</v>
      </c>
      <c r="G33" s="34">
        <v>4.5964067E7</v>
      </c>
      <c r="H33" s="34">
        <v>1.058019E7</v>
      </c>
      <c r="I33" s="34">
        <v>2.5944353E7</v>
      </c>
      <c r="J33" s="32">
        <v>9439524.0</v>
      </c>
      <c r="K33" s="33"/>
    </row>
    <row r="34" ht="15.75" customHeight="1">
      <c r="A34" s="26">
        <v>28.0</v>
      </c>
      <c r="B34" s="40"/>
      <c r="C34" s="31" t="s">
        <v>40</v>
      </c>
      <c r="D34" s="39">
        <v>6.4999525E7</v>
      </c>
      <c r="E34" s="38">
        <f t="shared" si="3"/>
        <v>0</v>
      </c>
      <c r="F34" s="34">
        <v>4.6641997E7</v>
      </c>
      <c r="G34" s="34">
        <v>4.6641997E7</v>
      </c>
      <c r="H34" s="34">
        <v>6670182.0</v>
      </c>
      <c r="I34" s="34">
        <v>3.2602184E7</v>
      </c>
      <c r="J34" s="32">
        <v>7369631.0</v>
      </c>
      <c r="K34" s="33"/>
    </row>
    <row r="35" ht="15.75" customHeight="1">
      <c r="A35" s="26">
        <v>29.0</v>
      </c>
      <c r="B35" s="9"/>
      <c r="C35" s="31" t="s">
        <v>41</v>
      </c>
      <c r="D35" s="39">
        <v>6.0000017E7</v>
      </c>
      <c r="E35" s="38">
        <f t="shared" si="3"/>
        <v>0</v>
      </c>
      <c r="F35" s="34">
        <v>4.2864166E7</v>
      </c>
      <c r="G35" s="34">
        <v>4.2864166E7</v>
      </c>
      <c r="H35" s="34">
        <v>3527795.0</v>
      </c>
      <c r="I35" s="34">
        <v>6.4587906E7</v>
      </c>
      <c r="J35" s="32">
        <v>-2.5251535E7</v>
      </c>
      <c r="K35" s="33"/>
    </row>
    <row r="36" ht="15.75" customHeight="1">
      <c r="A36" s="26">
        <v>30.0</v>
      </c>
      <c r="B36" s="9"/>
      <c r="C36" s="31" t="s">
        <v>42</v>
      </c>
      <c r="D36" s="39">
        <v>1.16686347E8</v>
      </c>
      <c r="E36" s="38">
        <f t="shared" si="3"/>
        <v>0</v>
      </c>
      <c r="F36" s="34">
        <v>8.5757992E7</v>
      </c>
      <c r="G36" s="34">
        <v>8.5757992E7</v>
      </c>
      <c r="H36" s="34">
        <v>8049857.0</v>
      </c>
      <c r="I36" s="34">
        <v>6.5546674E7</v>
      </c>
      <c r="J36" s="32">
        <v>1.2161461E7</v>
      </c>
      <c r="K36" s="33"/>
    </row>
    <row r="37" ht="15.75" customHeight="1">
      <c r="A37" s="26">
        <v>31.0</v>
      </c>
      <c r="B37" s="40"/>
      <c r="C37" s="31" t="s">
        <v>43</v>
      </c>
      <c r="D37" s="39">
        <v>6.1000226E7</v>
      </c>
      <c r="E37" s="38">
        <f t="shared" si="3"/>
        <v>0</v>
      </c>
      <c r="F37" s="32">
        <v>4.5952579E7</v>
      </c>
      <c r="G37" s="32">
        <v>4.5952579E7</v>
      </c>
      <c r="H37" s="32">
        <v>560448.0</v>
      </c>
      <c r="I37" s="32">
        <v>2499326.0</v>
      </c>
      <c r="J37" s="32">
        <v>4.2892805E7</v>
      </c>
      <c r="K37" s="33"/>
    </row>
    <row r="38" ht="15.75" customHeight="1">
      <c r="A38" s="26">
        <v>32.0</v>
      </c>
      <c r="B38" s="40"/>
      <c r="C38" s="41" t="s">
        <v>44</v>
      </c>
      <c r="D38" s="39">
        <v>0.0</v>
      </c>
      <c r="E38" s="38">
        <f t="shared" si="3"/>
        <v>0</v>
      </c>
      <c r="F38" s="32">
        <v>0.0</v>
      </c>
      <c r="G38" s="32">
        <v>0.0</v>
      </c>
      <c r="H38" s="32">
        <v>0.0</v>
      </c>
      <c r="I38" s="32">
        <v>0.0</v>
      </c>
      <c r="J38" s="32">
        <v>0.0</v>
      </c>
      <c r="K38" s="33"/>
    </row>
    <row r="39" ht="15.75" customHeight="1">
      <c r="A39" s="26">
        <v>33.0</v>
      </c>
      <c r="B39" s="40"/>
      <c r="C39" s="36" t="s">
        <v>45</v>
      </c>
      <c r="D39" s="42">
        <f>SUM(D27:D38)</f>
        <v>696479180</v>
      </c>
      <c r="E39" s="42">
        <f t="shared" ref="E39:J39" si="4">sum(E27:E38)</f>
        <v>0</v>
      </c>
      <c r="F39" s="43">
        <f t="shared" si="4"/>
        <v>511982392</v>
      </c>
      <c r="G39" s="43">
        <f t="shared" si="4"/>
        <v>511982392</v>
      </c>
      <c r="H39" s="43">
        <f t="shared" si="4"/>
        <v>66204900</v>
      </c>
      <c r="I39" s="43">
        <f t="shared" si="4"/>
        <v>303655650</v>
      </c>
      <c r="J39" s="43">
        <f t="shared" si="4"/>
        <v>142121842</v>
      </c>
      <c r="K39" s="33"/>
    </row>
    <row r="40" ht="15.75" customHeight="1">
      <c r="A40" s="26">
        <v>34.0</v>
      </c>
      <c r="B40" s="9"/>
      <c r="C40" s="44" t="s">
        <v>46</v>
      </c>
      <c r="D40" s="45">
        <f>SUM(D25,D39)</f>
        <v>1740691271</v>
      </c>
      <c r="E40" s="46">
        <f t="shared" ref="E40:J40" si="5">sum(E39,E25)</f>
        <v>0</v>
      </c>
      <c r="F40" s="46">
        <f t="shared" si="5"/>
        <v>1578936212</v>
      </c>
      <c r="G40" s="46">
        <f t="shared" si="5"/>
        <v>1578936212</v>
      </c>
      <c r="H40" s="46">
        <f t="shared" si="5"/>
        <v>414055932</v>
      </c>
      <c r="I40" s="46">
        <f t="shared" si="5"/>
        <v>757278418</v>
      </c>
      <c r="J40" s="46">
        <f t="shared" si="5"/>
        <v>407601862</v>
      </c>
      <c r="K40" s="30"/>
    </row>
    <row r="41" ht="15.75" customHeight="1">
      <c r="A41" s="26">
        <v>35.0</v>
      </c>
      <c r="B41" s="9"/>
      <c r="C41" s="47" t="s">
        <v>47</v>
      </c>
      <c r="D41" s="48"/>
      <c r="E41" s="48"/>
      <c r="F41" s="49"/>
      <c r="G41" s="49"/>
      <c r="H41" s="48"/>
      <c r="I41" s="48"/>
      <c r="J41" s="50"/>
      <c r="K41" s="30"/>
    </row>
    <row r="42" ht="15.75" customHeight="1">
      <c r="A42" s="26">
        <v>36.0</v>
      </c>
      <c r="B42" s="9"/>
      <c r="C42" s="27" t="s">
        <v>48</v>
      </c>
      <c r="D42" s="28"/>
      <c r="E42" s="28"/>
      <c r="F42" s="28"/>
      <c r="G42" s="28"/>
      <c r="H42" s="28"/>
      <c r="I42" s="28"/>
      <c r="J42" s="29"/>
      <c r="K42" s="30"/>
    </row>
    <row r="43" ht="15.75" customHeight="1">
      <c r="A43" s="26">
        <v>37.0</v>
      </c>
      <c r="B43" s="9"/>
      <c r="C43" s="31" t="s">
        <v>49</v>
      </c>
      <c r="D43" s="32">
        <v>130306.0</v>
      </c>
      <c r="E43" s="32">
        <f t="shared" ref="E43:E46" si="6">G43-F43</f>
        <v>0</v>
      </c>
      <c r="F43" s="32">
        <v>118631.0</v>
      </c>
      <c r="G43" s="32">
        <v>118631.0</v>
      </c>
      <c r="H43" s="32" t="s">
        <v>18</v>
      </c>
      <c r="I43" s="32" t="s">
        <v>18</v>
      </c>
      <c r="J43" s="32">
        <v>118631.0</v>
      </c>
      <c r="K43" s="33"/>
    </row>
    <row r="44" ht="15.75" customHeight="1">
      <c r="A44" s="26">
        <v>38.0</v>
      </c>
      <c r="B44" s="9"/>
      <c r="C44" s="51" t="s">
        <v>50</v>
      </c>
      <c r="D44" s="34">
        <v>8988857.0</v>
      </c>
      <c r="E44" s="32">
        <f t="shared" si="6"/>
        <v>0</v>
      </c>
      <c r="F44" s="34">
        <v>0.0</v>
      </c>
      <c r="G44" s="34">
        <v>0.0</v>
      </c>
      <c r="H44" s="34">
        <v>0.0</v>
      </c>
      <c r="I44" s="34">
        <v>0.0</v>
      </c>
      <c r="J44" s="34">
        <v>0.0</v>
      </c>
      <c r="K44" s="33"/>
    </row>
    <row r="45" ht="15.75" customHeight="1">
      <c r="A45" s="26">
        <v>39.0</v>
      </c>
      <c r="B45" s="9"/>
      <c r="C45" s="51" t="s">
        <v>51</v>
      </c>
      <c r="D45" s="34">
        <v>132103.0</v>
      </c>
      <c r="E45" s="32">
        <f t="shared" si="6"/>
        <v>0</v>
      </c>
      <c r="F45" s="34">
        <v>120323.0</v>
      </c>
      <c r="G45" s="34">
        <v>120323.0</v>
      </c>
      <c r="H45" s="34" t="s">
        <v>18</v>
      </c>
      <c r="I45" s="34" t="s">
        <v>18</v>
      </c>
      <c r="J45" s="34">
        <v>120323.0</v>
      </c>
      <c r="K45" s="33"/>
    </row>
    <row r="46" ht="15.75" customHeight="1">
      <c r="A46" s="26">
        <v>40.0</v>
      </c>
      <c r="B46" s="9"/>
      <c r="C46" s="51" t="s">
        <v>52</v>
      </c>
      <c r="D46" s="34">
        <v>131639.0</v>
      </c>
      <c r="E46" s="32">
        <f t="shared" si="6"/>
        <v>0</v>
      </c>
      <c r="F46" s="34">
        <v>119886.0</v>
      </c>
      <c r="G46" s="34">
        <v>119886.0</v>
      </c>
      <c r="H46" s="34" t="s">
        <v>18</v>
      </c>
      <c r="I46" s="34" t="s">
        <v>18</v>
      </c>
      <c r="J46" s="34">
        <v>119886.0</v>
      </c>
      <c r="K46" s="33"/>
    </row>
    <row r="47" ht="15.75" customHeight="1">
      <c r="A47" s="26">
        <v>41.0</v>
      </c>
      <c r="B47" s="9"/>
      <c r="C47" s="36" t="s">
        <v>53</v>
      </c>
      <c r="D47" s="43">
        <v>9382905.0</v>
      </c>
      <c r="E47" s="43">
        <f t="shared" ref="E47:J47" si="7">sum(E43:E46)</f>
        <v>0</v>
      </c>
      <c r="F47" s="43">
        <f t="shared" si="7"/>
        <v>358840</v>
      </c>
      <c r="G47" s="43">
        <f t="shared" si="7"/>
        <v>358840</v>
      </c>
      <c r="H47" s="43">
        <f t="shared" si="7"/>
        <v>0</v>
      </c>
      <c r="I47" s="43">
        <f t="shared" si="7"/>
        <v>0</v>
      </c>
      <c r="J47" s="43">
        <f t="shared" si="7"/>
        <v>358840</v>
      </c>
      <c r="K47" s="33"/>
    </row>
    <row r="48" ht="15.75" customHeight="1">
      <c r="A48" s="26">
        <v>42.0</v>
      </c>
      <c r="B48" s="9"/>
      <c r="C48" s="27" t="s">
        <v>54</v>
      </c>
      <c r="D48" s="28"/>
      <c r="E48" s="28"/>
      <c r="F48" s="28"/>
      <c r="G48" s="28"/>
      <c r="H48" s="28"/>
      <c r="I48" s="28"/>
      <c r="J48" s="29"/>
      <c r="K48" s="33"/>
    </row>
    <row r="49" ht="15.75" customHeight="1">
      <c r="A49" s="26">
        <v>43.0</v>
      </c>
      <c r="B49" s="9"/>
      <c r="C49" s="31" t="s">
        <v>55</v>
      </c>
      <c r="D49" s="32">
        <v>1.4507425E7</v>
      </c>
      <c r="E49" s="32">
        <f t="shared" ref="E49:E52" si="8">G49-F49</f>
        <v>0</v>
      </c>
      <c r="F49" s="32">
        <v>1.5041415E7</v>
      </c>
      <c r="G49" s="32">
        <v>1.5041415E7</v>
      </c>
      <c r="H49" s="32">
        <v>1.304547E7</v>
      </c>
      <c r="I49" s="32">
        <v>1897945.0</v>
      </c>
      <c r="J49" s="32">
        <v>98000.0</v>
      </c>
      <c r="K49" s="33"/>
    </row>
    <row r="50" ht="15.75" customHeight="1">
      <c r="A50" s="26">
        <v>44.0</v>
      </c>
      <c r="B50" s="9"/>
      <c r="C50" s="51" t="s">
        <v>56</v>
      </c>
      <c r="D50" s="34">
        <v>1.8375508E7</v>
      </c>
      <c r="E50" s="32">
        <f t="shared" si="8"/>
        <v>0</v>
      </c>
      <c r="F50" s="34">
        <v>2.2976577E7</v>
      </c>
      <c r="G50" s="34">
        <v>2.2976577E7</v>
      </c>
      <c r="H50" s="34">
        <v>1.9713672E7</v>
      </c>
      <c r="I50" s="34">
        <v>2486560.0</v>
      </c>
      <c r="J50" s="34">
        <v>776345.0</v>
      </c>
      <c r="K50" s="33"/>
    </row>
    <row r="51" ht="15.75" customHeight="1">
      <c r="A51" s="26">
        <v>45.0</v>
      </c>
      <c r="B51" s="9"/>
      <c r="C51" s="51" t="s">
        <v>57</v>
      </c>
      <c r="D51" s="34">
        <v>9188130.0</v>
      </c>
      <c r="E51" s="32">
        <f t="shared" si="8"/>
        <v>0</v>
      </c>
      <c r="F51" s="34">
        <v>8894187.0</v>
      </c>
      <c r="G51" s="34">
        <v>8894187.0</v>
      </c>
      <c r="H51" s="34">
        <v>7780256.0</v>
      </c>
      <c r="I51" s="34">
        <v>854551.0</v>
      </c>
      <c r="J51" s="34">
        <v>259380.0</v>
      </c>
      <c r="K51" s="33"/>
    </row>
    <row r="52" ht="15.75" customHeight="1">
      <c r="A52" s="26">
        <v>46.0</v>
      </c>
      <c r="B52" s="9"/>
      <c r="C52" s="51" t="s">
        <v>58</v>
      </c>
      <c r="D52" s="34">
        <v>1.6925019E7</v>
      </c>
      <c r="E52" s="32">
        <f t="shared" si="8"/>
        <v>0</v>
      </c>
      <c r="F52" s="34">
        <v>1.872541E7</v>
      </c>
      <c r="G52" s="34">
        <v>1.872541E7</v>
      </c>
      <c r="H52" s="34">
        <v>1.5715206E7</v>
      </c>
      <c r="I52" s="34">
        <v>2733970.0</v>
      </c>
      <c r="J52" s="34">
        <v>276234.0</v>
      </c>
      <c r="K52" s="33"/>
    </row>
    <row r="53" ht="15.75" customHeight="1">
      <c r="A53" s="26">
        <v>47.0</v>
      </c>
      <c r="B53" s="9"/>
      <c r="C53" s="36" t="s">
        <v>59</v>
      </c>
      <c r="D53" s="43">
        <v>5.8996082E7</v>
      </c>
      <c r="E53" s="43">
        <f t="shared" ref="E53:J53" si="9">sum(E49:E52)</f>
        <v>0</v>
      </c>
      <c r="F53" s="43">
        <f t="shared" si="9"/>
        <v>65637589</v>
      </c>
      <c r="G53" s="43">
        <f t="shared" si="9"/>
        <v>65637589</v>
      </c>
      <c r="H53" s="43">
        <f t="shared" si="9"/>
        <v>56254604</v>
      </c>
      <c r="I53" s="43">
        <f t="shared" si="9"/>
        <v>7973026</v>
      </c>
      <c r="J53" s="43">
        <f t="shared" si="9"/>
        <v>1409959</v>
      </c>
      <c r="K53" s="33"/>
    </row>
    <row r="54" ht="15.75" customHeight="1">
      <c r="A54" s="26">
        <v>48.0</v>
      </c>
      <c r="B54" s="9"/>
      <c r="C54" s="27" t="s">
        <v>60</v>
      </c>
      <c r="D54" s="28"/>
      <c r="E54" s="28"/>
      <c r="F54" s="28"/>
      <c r="G54" s="28"/>
      <c r="H54" s="28"/>
      <c r="I54" s="28"/>
      <c r="J54" s="29"/>
      <c r="K54" s="33"/>
    </row>
    <row r="55" ht="15.75" customHeight="1">
      <c r="A55" s="26">
        <v>49.0</v>
      </c>
      <c r="B55" s="9"/>
      <c r="C55" s="31" t="s">
        <v>61</v>
      </c>
      <c r="D55" s="34">
        <v>1.3999757E7</v>
      </c>
      <c r="E55" s="34">
        <f t="shared" ref="E55:E60" si="10">G55-F55</f>
        <v>0</v>
      </c>
      <c r="F55" s="34">
        <v>1.0617625E7</v>
      </c>
      <c r="G55" s="34">
        <v>1.0617625E7</v>
      </c>
      <c r="H55" s="34">
        <v>30909.0</v>
      </c>
      <c r="I55" s="34" t="s">
        <v>18</v>
      </c>
      <c r="J55" s="34">
        <v>1.0586716E7</v>
      </c>
      <c r="K55" s="33"/>
    </row>
    <row r="56" ht="15.75" customHeight="1">
      <c r="A56" s="26">
        <v>50.0</v>
      </c>
      <c r="B56" s="9"/>
      <c r="C56" s="51" t="s">
        <v>50</v>
      </c>
      <c r="D56" s="34" t="s">
        <v>18</v>
      </c>
      <c r="E56" s="34">
        <f t="shared" si="10"/>
        <v>0</v>
      </c>
      <c r="F56" s="34">
        <v>6987758.0</v>
      </c>
      <c r="G56" s="34">
        <v>6987758.0</v>
      </c>
      <c r="H56" s="34">
        <v>116626.0</v>
      </c>
      <c r="I56" s="34">
        <v>542686.0</v>
      </c>
      <c r="J56" s="34">
        <v>6328446.0</v>
      </c>
      <c r="K56" s="33"/>
    </row>
    <row r="57" ht="15.75" customHeight="1">
      <c r="A57" s="26">
        <v>51.0</v>
      </c>
      <c r="B57" s="9"/>
      <c r="C57" s="51" t="s">
        <v>62</v>
      </c>
      <c r="D57" s="34">
        <v>2.8398484E7</v>
      </c>
      <c r="E57" s="34">
        <f t="shared" si="10"/>
        <v>0</v>
      </c>
      <c r="F57" s="34">
        <v>1.9027073E7</v>
      </c>
      <c r="G57" s="34">
        <v>1.9027073E7</v>
      </c>
      <c r="H57" s="34">
        <v>1304943.0</v>
      </c>
      <c r="I57" s="34">
        <v>162250.0</v>
      </c>
      <c r="J57" s="34">
        <v>1.755988E7</v>
      </c>
      <c r="K57" s="33"/>
    </row>
    <row r="58" ht="15.75" customHeight="1">
      <c r="A58" s="26">
        <v>52.0</v>
      </c>
      <c r="B58" s="9"/>
      <c r="C58" s="51" t="s">
        <v>63</v>
      </c>
      <c r="D58" s="34">
        <v>3193377.0</v>
      </c>
      <c r="E58" s="34">
        <f t="shared" si="10"/>
        <v>0</v>
      </c>
      <c r="F58" s="34">
        <v>2117232.0</v>
      </c>
      <c r="G58" s="34">
        <v>2117232.0</v>
      </c>
      <c r="H58" s="34">
        <v>166737.0</v>
      </c>
      <c r="I58" s="34">
        <v>4450.0</v>
      </c>
      <c r="J58" s="34">
        <v>1946045.0</v>
      </c>
      <c r="K58" s="33"/>
    </row>
    <row r="59" ht="15.75" customHeight="1">
      <c r="A59" s="26">
        <v>53.0</v>
      </c>
      <c r="B59" s="9"/>
      <c r="C59" s="51" t="s">
        <v>64</v>
      </c>
      <c r="D59" s="34">
        <v>1000000.0</v>
      </c>
      <c r="E59" s="34">
        <f t="shared" si="10"/>
        <v>0</v>
      </c>
      <c r="F59" s="34">
        <v>945440.0</v>
      </c>
      <c r="G59" s="34">
        <v>945440.0</v>
      </c>
      <c r="H59" s="34">
        <v>0.0</v>
      </c>
      <c r="I59" s="34">
        <v>0.0</v>
      </c>
      <c r="J59" s="34">
        <v>945440.0</v>
      </c>
      <c r="K59" s="33"/>
    </row>
    <row r="60" ht="15.0" customHeight="1">
      <c r="A60" s="26">
        <v>54.0</v>
      </c>
      <c r="B60" s="9"/>
      <c r="C60" s="51" t="s">
        <v>65</v>
      </c>
      <c r="D60" s="34">
        <v>591738.0</v>
      </c>
      <c r="E60" s="34">
        <f t="shared" si="10"/>
        <v>0</v>
      </c>
      <c r="F60" s="34">
        <v>505301.0</v>
      </c>
      <c r="G60" s="34">
        <v>505301.0</v>
      </c>
      <c r="H60" s="34">
        <v>0.0</v>
      </c>
      <c r="I60" s="34">
        <v>0.0</v>
      </c>
      <c r="J60" s="34">
        <v>505301.0</v>
      </c>
      <c r="K60" s="33"/>
    </row>
    <row r="61" ht="15.0" customHeight="1">
      <c r="A61" s="26">
        <v>55.0</v>
      </c>
      <c r="B61" s="9"/>
      <c r="C61" s="36" t="s">
        <v>66</v>
      </c>
      <c r="D61" s="43">
        <v>4.7183356E7</v>
      </c>
      <c r="E61" s="43">
        <f t="shared" ref="E61:J61" si="11">sum(E55:E60)</f>
        <v>0</v>
      </c>
      <c r="F61" s="43">
        <f t="shared" si="11"/>
        <v>40200429</v>
      </c>
      <c r="G61" s="43">
        <f t="shared" si="11"/>
        <v>40200429</v>
      </c>
      <c r="H61" s="43">
        <f t="shared" si="11"/>
        <v>1619215</v>
      </c>
      <c r="I61" s="43">
        <f t="shared" si="11"/>
        <v>709386</v>
      </c>
      <c r="J61" s="43">
        <f t="shared" si="11"/>
        <v>37871828</v>
      </c>
      <c r="K61" s="33"/>
    </row>
    <row r="62" ht="15.75" customHeight="1">
      <c r="A62" s="26">
        <v>56.0</v>
      </c>
      <c r="B62" s="9"/>
      <c r="C62" s="27" t="s">
        <v>67</v>
      </c>
      <c r="D62" s="28"/>
      <c r="E62" s="28"/>
      <c r="F62" s="28"/>
      <c r="G62" s="28"/>
      <c r="H62" s="28"/>
      <c r="I62" s="28"/>
      <c r="J62" s="29"/>
      <c r="K62" s="33"/>
    </row>
    <row r="63" ht="15.75" customHeight="1">
      <c r="A63" s="26">
        <v>57.0</v>
      </c>
      <c r="B63" s="9"/>
      <c r="C63" s="31" t="s">
        <v>68</v>
      </c>
      <c r="D63" s="32">
        <v>1.5742434E7</v>
      </c>
      <c r="E63" s="32">
        <f t="shared" ref="E63:E136" si="12">G63-F63</f>
        <v>0</v>
      </c>
      <c r="F63" s="32">
        <v>1.104086E7</v>
      </c>
      <c r="G63" s="32">
        <v>1.104086E7</v>
      </c>
      <c r="H63" s="32">
        <v>2445183.0</v>
      </c>
      <c r="I63" s="32">
        <v>6580373.0</v>
      </c>
      <c r="J63" s="32">
        <v>2015304.0</v>
      </c>
      <c r="K63" s="33"/>
    </row>
    <row r="64" ht="15.75" customHeight="1">
      <c r="A64" s="26">
        <v>58.0</v>
      </c>
      <c r="B64" s="9"/>
      <c r="C64" s="51" t="s">
        <v>69</v>
      </c>
      <c r="D64" s="34">
        <v>621959.0</v>
      </c>
      <c r="E64" s="32">
        <f t="shared" si="12"/>
        <v>0</v>
      </c>
      <c r="F64" s="34">
        <v>0.0</v>
      </c>
      <c r="G64" s="34">
        <v>0.0</v>
      </c>
      <c r="H64" s="34">
        <v>0.0</v>
      </c>
      <c r="I64" s="34">
        <v>0.0</v>
      </c>
      <c r="J64" s="34">
        <v>0.0</v>
      </c>
      <c r="K64" s="33"/>
    </row>
    <row r="65" ht="15.0" customHeight="1">
      <c r="A65" s="26">
        <v>59.0</v>
      </c>
      <c r="B65" s="9"/>
      <c r="C65" s="51" t="s">
        <v>70</v>
      </c>
      <c r="D65" s="34">
        <v>7461109.0</v>
      </c>
      <c r="E65" s="32">
        <f t="shared" si="12"/>
        <v>0</v>
      </c>
      <c r="F65" s="34">
        <v>5840245.0</v>
      </c>
      <c r="G65" s="34">
        <v>5840245.0</v>
      </c>
      <c r="H65" s="34">
        <v>724832.0</v>
      </c>
      <c r="I65" s="34">
        <v>4025642.0</v>
      </c>
      <c r="J65" s="34">
        <v>1089771.0</v>
      </c>
      <c r="K65" s="33"/>
    </row>
    <row r="66" ht="15.0" customHeight="1">
      <c r="A66" s="26">
        <v>60.0</v>
      </c>
      <c r="B66" s="9"/>
      <c r="C66" s="51" t="s">
        <v>71</v>
      </c>
      <c r="D66" s="34">
        <v>2504961.0</v>
      </c>
      <c r="E66" s="32">
        <f t="shared" si="12"/>
        <v>0</v>
      </c>
      <c r="F66" s="34">
        <v>1374799.0</v>
      </c>
      <c r="G66" s="34">
        <v>1374799.0</v>
      </c>
      <c r="H66" s="34">
        <v>743984.0</v>
      </c>
      <c r="I66" s="34">
        <v>25202.0</v>
      </c>
      <c r="J66" s="34">
        <v>605613.0</v>
      </c>
      <c r="K66" s="33"/>
    </row>
    <row r="67" ht="15.75" customHeight="1">
      <c r="A67" s="26">
        <v>61.0</v>
      </c>
      <c r="B67" s="9"/>
      <c r="C67" s="51" t="s">
        <v>72</v>
      </c>
      <c r="D67" s="34">
        <v>5063700.0</v>
      </c>
      <c r="E67" s="32">
        <f t="shared" si="12"/>
        <v>0</v>
      </c>
      <c r="F67" s="34">
        <v>3718709.0</v>
      </c>
      <c r="G67" s="34">
        <v>3718709.0</v>
      </c>
      <c r="H67" s="34">
        <v>828472.0</v>
      </c>
      <c r="I67" s="34">
        <v>270953.0</v>
      </c>
      <c r="J67" s="34">
        <v>2619284.0</v>
      </c>
      <c r="K67" s="33"/>
    </row>
    <row r="68" ht="15.0" customHeight="1">
      <c r="A68" s="26">
        <v>62.0</v>
      </c>
      <c r="B68" s="9"/>
      <c r="C68" s="51" t="s">
        <v>73</v>
      </c>
      <c r="D68" s="34">
        <v>873112.0</v>
      </c>
      <c r="E68" s="32">
        <f t="shared" si="12"/>
        <v>0</v>
      </c>
      <c r="F68" s="34">
        <v>521795.0</v>
      </c>
      <c r="G68" s="34">
        <v>521795.0</v>
      </c>
      <c r="H68" s="34">
        <v>322582.0</v>
      </c>
      <c r="I68" s="34">
        <v>26525.0</v>
      </c>
      <c r="J68" s="34">
        <v>172688.0</v>
      </c>
      <c r="K68" s="33"/>
    </row>
    <row r="69" ht="15.75" customHeight="1">
      <c r="A69" s="26">
        <v>63.0</v>
      </c>
      <c r="B69" s="9"/>
      <c r="C69" s="51" t="s">
        <v>74</v>
      </c>
      <c r="D69" s="34">
        <v>872038.0</v>
      </c>
      <c r="E69" s="32">
        <f t="shared" si="12"/>
        <v>0</v>
      </c>
      <c r="F69" s="34">
        <v>680318.0</v>
      </c>
      <c r="G69" s="34">
        <v>680318.0</v>
      </c>
      <c r="H69" s="34">
        <v>373584.0</v>
      </c>
      <c r="I69" s="34">
        <v>42383.0</v>
      </c>
      <c r="J69" s="34">
        <v>264351.0</v>
      </c>
      <c r="K69" s="33"/>
    </row>
    <row r="70" ht="15.75" customHeight="1">
      <c r="A70" s="26">
        <v>64.0</v>
      </c>
      <c r="B70" s="9"/>
      <c r="C70" s="51" t="s">
        <v>75</v>
      </c>
      <c r="D70" s="34">
        <v>3961000.0</v>
      </c>
      <c r="E70" s="32">
        <f t="shared" si="12"/>
        <v>0</v>
      </c>
      <c r="F70" s="34">
        <v>3098714.0</v>
      </c>
      <c r="G70" s="34">
        <v>3098714.0</v>
      </c>
      <c r="H70" s="34">
        <v>397687.0</v>
      </c>
      <c r="I70" s="34">
        <v>853245.0</v>
      </c>
      <c r="J70" s="34">
        <v>1847782.0</v>
      </c>
      <c r="K70" s="33"/>
    </row>
    <row r="71" ht="15.75" customHeight="1">
      <c r="A71" s="26">
        <v>65.0</v>
      </c>
      <c r="B71" s="9"/>
      <c r="C71" s="51" t="s">
        <v>76</v>
      </c>
      <c r="D71" s="34">
        <v>4111832.0</v>
      </c>
      <c r="E71" s="32">
        <f t="shared" si="12"/>
        <v>254846</v>
      </c>
      <c r="F71" s="34">
        <v>3027907.0</v>
      </c>
      <c r="G71" s="34">
        <v>3282753.0</v>
      </c>
      <c r="H71" s="34">
        <v>1970569.0</v>
      </c>
      <c r="I71" s="34">
        <v>516829.0</v>
      </c>
      <c r="J71" s="34">
        <v>795355.0</v>
      </c>
      <c r="K71" s="33"/>
    </row>
    <row r="72" ht="15.0" customHeight="1">
      <c r="A72" s="26">
        <v>66.0</v>
      </c>
      <c r="B72" s="9"/>
      <c r="C72" s="51" t="s">
        <v>77</v>
      </c>
      <c r="D72" s="34">
        <v>5168915.0</v>
      </c>
      <c r="E72" s="32">
        <f t="shared" si="12"/>
        <v>0</v>
      </c>
      <c r="F72" s="34">
        <v>3537431.0</v>
      </c>
      <c r="G72" s="34">
        <v>3537431.0</v>
      </c>
      <c r="H72" s="34">
        <v>2111855.0</v>
      </c>
      <c r="I72" s="34">
        <v>599709.0</v>
      </c>
      <c r="J72" s="34">
        <v>825867.0</v>
      </c>
      <c r="K72" s="33"/>
    </row>
    <row r="73" ht="15.75" customHeight="1">
      <c r="A73" s="26">
        <v>67.0</v>
      </c>
      <c r="B73" s="9"/>
      <c r="C73" s="51" t="s">
        <v>78</v>
      </c>
      <c r="D73" s="34">
        <v>545028.0</v>
      </c>
      <c r="E73" s="32">
        <f t="shared" si="12"/>
        <v>0</v>
      </c>
      <c r="F73" s="34">
        <v>325004.0</v>
      </c>
      <c r="G73" s="34">
        <v>325004.0</v>
      </c>
      <c r="H73" s="34">
        <v>217949.0</v>
      </c>
      <c r="I73" s="34">
        <v>22248.0</v>
      </c>
      <c r="J73" s="34">
        <v>84807.0</v>
      </c>
      <c r="K73" s="33"/>
    </row>
    <row r="74" ht="15.75" customHeight="1">
      <c r="A74" s="26">
        <v>68.0</v>
      </c>
      <c r="B74" s="9"/>
      <c r="C74" s="51" t="s">
        <v>79</v>
      </c>
      <c r="D74" s="34">
        <v>3001425.0</v>
      </c>
      <c r="E74" s="32">
        <f t="shared" si="12"/>
        <v>0</v>
      </c>
      <c r="F74" s="34">
        <v>1888622.0</v>
      </c>
      <c r="G74" s="34">
        <v>1888622.0</v>
      </c>
      <c r="H74" s="34">
        <v>298503.0</v>
      </c>
      <c r="I74" s="34">
        <v>133940.0</v>
      </c>
      <c r="J74" s="34">
        <v>1456179.0</v>
      </c>
      <c r="K74" s="33"/>
    </row>
    <row r="75" ht="15.75" customHeight="1">
      <c r="A75" s="26">
        <v>69.0</v>
      </c>
      <c r="B75" s="9"/>
      <c r="C75" s="51" t="s">
        <v>80</v>
      </c>
      <c r="D75" s="34">
        <v>2.47558E7</v>
      </c>
      <c r="E75" s="32">
        <f t="shared" si="12"/>
        <v>0</v>
      </c>
      <c r="F75" s="34">
        <v>1.6408149E7</v>
      </c>
      <c r="G75" s="34">
        <v>1.6408149E7</v>
      </c>
      <c r="H75" s="34">
        <v>1.0361313E7</v>
      </c>
      <c r="I75" s="34">
        <v>2369384.0</v>
      </c>
      <c r="J75" s="34">
        <v>3677452.0</v>
      </c>
      <c r="K75" s="33"/>
    </row>
    <row r="76" ht="15.75" customHeight="1">
      <c r="A76" s="26">
        <v>70.0</v>
      </c>
      <c r="B76" s="9"/>
      <c r="C76" s="51" t="s">
        <v>81</v>
      </c>
      <c r="D76" s="34">
        <v>5846143.0</v>
      </c>
      <c r="E76" s="32">
        <f t="shared" si="12"/>
        <v>0</v>
      </c>
      <c r="F76" s="34">
        <v>4362578.0</v>
      </c>
      <c r="G76" s="34">
        <v>4362578.0</v>
      </c>
      <c r="H76" s="34">
        <v>464307.0</v>
      </c>
      <c r="I76" s="34">
        <v>178326.0</v>
      </c>
      <c r="J76" s="34">
        <v>3719945.0</v>
      </c>
      <c r="K76" s="33"/>
    </row>
    <row r="77" ht="15.75" customHeight="1">
      <c r="A77" s="26">
        <v>71.0</v>
      </c>
      <c r="B77" s="9"/>
      <c r="C77" s="51" t="s">
        <v>82</v>
      </c>
      <c r="D77" s="34">
        <v>1184635.0</v>
      </c>
      <c r="E77" s="32">
        <f t="shared" si="12"/>
        <v>0</v>
      </c>
      <c r="F77" s="34">
        <v>719518.0</v>
      </c>
      <c r="G77" s="34">
        <v>719518.0</v>
      </c>
      <c r="H77" s="34">
        <v>207896.0</v>
      </c>
      <c r="I77" s="34">
        <v>5804.0</v>
      </c>
      <c r="J77" s="34">
        <v>505818.0</v>
      </c>
      <c r="K77" s="33"/>
    </row>
    <row r="78" ht="15.75" customHeight="1">
      <c r="A78" s="26">
        <v>72.0</v>
      </c>
      <c r="B78" s="9"/>
      <c r="C78" s="51" t="s">
        <v>83</v>
      </c>
      <c r="D78" s="34">
        <v>6112001.0</v>
      </c>
      <c r="E78" s="32">
        <f t="shared" si="12"/>
        <v>0</v>
      </c>
      <c r="F78" s="34">
        <v>4029455.0</v>
      </c>
      <c r="G78" s="34">
        <v>4029455.0</v>
      </c>
      <c r="H78" s="34">
        <v>2614462.0</v>
      </c>
      <c r="I78" s="34">
        <v>1167324.0</v>
      </c>
      <c r="J78" s="34">
        <v>247669.0</v>
      </c>
      <c r="K78" s="33"/>
    </row>
    <row r="79" ht="15.75" customHeight="1">
      <c r="A79" s="26">
        <v>73.0</v>
      </c>
      <c r="B79" s="9"/>
      <c r="C79" s="51" t="s">
        <v>84</v>
      </c>
      <c r="D79" s="34">
        <v>2118238.0</v>
      </c>
      <c r="E79" s="32">
        <f t="shared" si="12"/>
        <v>0</v>
      </c>
      <c r="F79" s="34">
        <v>998840.0</v>
      </c>
      <c r="G79" s="34">
        <v>998840.0</v>
      </c>
      <c r="H79" s="34">
        <v>222610.0</v>
      </c>
      <c r="I79" s="34">
        <v>65214.0</v>
      </c>
      <c r="J79" s="34">
        <v>711016.0</v>
      </c>
      <c r="K79" s="33"/>
    </row>
    <row r="80" ht="15.0" customHeight="1">
      <c r="A80" s="26">
        <v>74.0</v>
      </c>
      <c r="B80" s="9"/>
      <c r="C80" s="51" t="s">
        <v>85</v>
      </c>
      <c r="D80" s="34">
        <v>1.3000228E7</v>
      </c>
      <c r="E80" s="32">
        <f t="shared" si="12"/>
        <v>0</v>
      </c>
      <c r="F80" s="34">
        <v>9985068.0</v>
      </c>
      <c r="G80" s="34">
        <v>9985068.0</v>
      </c>
      <c r="H80" s="34">
        <v>959968.0</v>
      </c>
      <c r="I80" s="34">
        <v>8395129.0</v>
      </c>
      <c r="J80" s="34">
        <v>629971.0</v>
      </c>
      <c r="K80" s="33"/>
    </row>
    <row r="81" ht="15.75" customHeight="1">
      <c r="A81" s="26">
        <v>75.0</v>
      </c>
      <c r="B81" s="9"/>
      <c r="C81" s="51" t="s">
        <v>86</v>
      </c>
      <c r="D81" s="34">
        <v>2.2933488E7</v>
      </c>
      <c r="E81" s="32">
        <f t="shared" si="12"/>
        <v>0</v>
      </c>
      <c r="F81" s="34">
        <v>1.760587E7</v>
      </c>
      <c r="G81" s="34">
        <v>1.760587E7</v>
      </c>
      <c r="H81" s="34">
        <v>532861.0</v>
      </c>
      <c r="I81" s="34">
        <v>341976.0</v>
      </c>
      <c r="J81" s="34">
        <v>1.6731033E7</v>
      </c>
      <c r="K81" s="33"/>
    </row>
    <row r="82" ht="15.75" customHeight="1">
      <c r="A82" s="26">
        <v>76.0</v>
      </c>
      <c r="B82" s="9"/>
      <c r="C82" s="51" t="s">
        <v>87</v>
      </c>
      <c r="D82" s="34">
        <v>832997.0</v>
      </c>
      <c r="E82" s="32">
        <f t="shared" si="12"/>
        <v>0</v>
      </c>
      <c r="F82" s="34">
        <v>390063.0</v>
      </c>
      <c r="G82" s="34">
        <v>390063.0</v>
      </c>
      <c r="H82" s="34">
        <v>322437.0</v>
      </c>
      <c r="I82" s="34">
        <v>46959.0</v>
      </c>
      <c r="J82" s="34">
        <v>20667.0</v>
      </c>
      <c r="K82" s="33"/>
    </row>
    <row r="83" ht="15.0" customHeight="1">
      <c r="A83" s="26">
        <v>77.0</v>
      </c>
      <c r="B83" s="9"/>
      <c r="C83" s="51" t="s">
        <v>88</v>
      </c>
      <c r="D83" s="34">
        <v>1971219.0</v>
      </c>
      <c r="E83" s="32">
        <f t="shared" si="12"/>
        <v>0</v>
      </c>
      <c r="F83" s="34">
        <v>1229779.0</v>
      </c>
      <c r="G83" s="34">
        <v>1229779.0</v>
      </c>
      <c r="H83" s="34">
        <v>210129.0</v>
      </c>
      <c r="I83" s="34">
        <v>55651.0</v>
      </c>
      <c r="J83" s="34">
        <v>963999.0</v>
      </c>
      <c r="K83" s="33"/>
    </row>
    <row r="84" ht="15.75" customHeight="1">
      <c r="A84" s="26">
        <v>78.0</v>
      </c>
      <c r="B84" s="9"/>
      <c r="C84" s="51" t="s">
        <v>89</v>
      </c>
      <c r="D84" s="34">
        <v>6198740.0</v>
      </c>
      <c r="E84" s="32">
        <f t="shared" si="12"/>
        <v>0</v>
      </c>
      <c r="F84" s="34">
        <v>3781310.0</v>
      </c>
      <c r="G84" s="34">
        <v>3781310.0</v>
      </c>
      <c r="H84" s="34">
        <v>640253.0</v>
      </c>
      <c r="I84" s="34">
        <v>41893.0</v>
      </c>
      <c r="J84" s="34">
        <v>3099164.0</v>
      </c>
      <c r="K84" s="33"/>
    </row>
    <row r="85" ht="15.75" customHeight="1">
      <c r="A85" s="26">
        <v>79.0</v>
      </c>
      <c r="B85" s="9"/>
      <c r="C85" s="51" t="s">
        <v>90</v>
      </c>
      <c r="D85" s="34">
        <v>1277142.0</v>
      </c>
      <c r="E85" s="32">
        <f t="shared" si="12"/>
        <v>0</v>
      </c>
      <c r="F85" s="34">
        <v>675803.0</v>
      </c>
      <c r="G85" s="34">
        <v>675803.0</v>
      </c>
      <c r="H85" s="34">
        <v>150659.0</v>
      </c>
      <c r="I85" s="34">
        <v>18171.0</v>
      </c>
      <c r="J85" s="34">
        <v>506973.0</v>
      </c>
      <c r="K85" s="33"/>
    </row>
    <row r="86" ht="15.0" customHeight="1">
      <c r="A86" s="26">
        <v>80.0</v>
      </c>
      <c r="B86" s="9"/>
      <c r="C86" s="51" t="s">
        <v>91</v>
      </c>
      <c r="D86" s="34">
        <v>1.0510069E7</v>
      </c>
      <c r="E86" s="32">
        <f t="shared" si="12"/>
        <v>0</v>
      </c>
      <c r="F86" s="34">
        <v>5782340.0</v>
      </c>
      <c r="G86" s="34">
        <v>5782340.0</v>
      </c>
      <c r="H86" s="34">
        <v>508117.0</v>
      </c>
      <c r="I86" s="34">
        <v>556094.0</v>
      </c>
      <c r="J86" s="34">
        <v>4718129.0</v>
      </c>
      <c r="K86" s="33"/>
    </row>
    <row r="87" ht="15.75" customHeight="1">
      <c r="A87" s="26">
        <v>81.0</v>
      </c>
      <c r="B87" s="9"/>
      <c r="C87" s="51" t="s">
        <v>92</v>
      </c>
      <c r="D87" s="34">
        <v>4583246.0</v>
      </c>
      <c r="E87" s="32">
        <f t="shared" si="12"/>
        <v>0</v>
      </c>
      <c r="F87" s="34">
        <v>2079457.0</v>
      </c>
      <c r="G87" s="34">
        <v>2079457.0</v>
      </c>
      <c r="H87" s="34">
        <v>525526.0</v>
      </c>
      <c r="I87" s="34">
        <v>248105.0</v>
      </c>
      <c r="J87" s="34">
        <v>1305826.0</v>
      </c>
      <c r="K87" s="33"/>
    </row>
    <row r="88" ht="15.75" customHeight="1">
      <c r="A88" s="26">
        <v>82.0</v>
      </c>
      <c r="B88" s="9"/>
      <c r="C88" s="51" t="s">
        <v>93</v>
      </c>
      <c r="D88" s="34">
        <v>2603309.0</v>
      </c>
      <c r="E88" s="32">
        <f t="shared" si="12"/>
        <v>0</v>
      </c>
      <c r="F88" s="34">
        <v>1392206.0</v>
      </c>
      <c r="G88" s="34">
        <v>1392206.0</v>
      </c>
      <c r="H88" s="34">
        <v>493980.0</v>
      </c>
      <c r="I88" s="34">
        <v>141091.0</v>
      </c>
      <c r="J88" s="34">
        <v>757135.0</v>
      </c>
      <c r="K88" s="33"/>
    </row>
    <row r="89" ht="15.75" customHeight="1">
      <c r="A89" s="26">
        <v>83.0</v>
      </c>
      <c r="B89" s="9"/>
      <c r="C89" s="51" t="s">
        <v>94</v>
      </c>
      <c r="D89" s="34">
        <v>2283262.0</v>
      </c>
      <c r="E89" s="32">
        <f t="shared" si="12"/>
        <v>0</v>
      </c>
      <c r="F89" s="34">
        <v>956270.0</v>
      </c>
      <c r="G89" s="34">
        <v>956270.0</v>
      </c>
      <c r="H89" s="34">
        <v>200936.0</v>
      </c>
      <c r="I89" s="34">
        <v>20795.0</v>
      </c>
      <c r="J89" s="34">
        <v>734539.0</v>
      </c>
      <c r="K89" s="33"/>
    </row>
    <row r="90" ht="15.0" customHeight="1">
      <c r="A90" s="26">
        <v>84.0</v>
      </c>
      <c r="B90" s="9"/>
      <c r="C90" s="51" t="s">
        <v>95</v>
      </c>
      <c r="D90" s="34">
        <v>1.2499396E7</v>
      </c>
      <c r="E90" s="32">
        <f t="shared" si="12"/>
        <v>0</v>
      </c>
      <c r="F90" s="34">
        <v>8970763.0</v>
      </c>
      <c r="G90" s="34">
        <v>8970763.0</v>
      </c>
      <c r="H90" s="34">
        <v>252827.0</v>
      </c>
      <c r="I90" s="34">
        <v>3336.0</v>
      </c>
      <c r="J90" s="34">
        <v>8714600.0</v>
      </c>
      <c r="K90" s="33"/>
    </row>
    <row r="91" ht="15.75" customHeight="1">
      <c r="A91" s="26">
        <v>85.0</v>
      </c>
      <c r="B91" s="9"/>
      <c r="C91" s="51" t="s">
        <v>96</v>
      </c>
      <c r="D91" s="34">
        <v>2480674.0</v>
      </c>
      <c r="E91" s="32">
        <f t="shared" si="12"/>
        <v>0</v>
      </c>
      <c r="F91" s="34">
        <v>1503421.0</v>
      </c>
      <c r="G91" s="34">
        <v>1503421.0</v>
      </c>
      <c r="H91" s="34">
        <v>156896.0</v>
      </c>
      <c r="I91" s="34">
        <v>5315.0</v>
      </c>
      <c r="J91" s="34">
        <v>1341210.0</v>
      </c>
      <c r="K91" s="33"/>
    </row>
    <row r="92" ht="15.75" customHeight="1">
      <c r="A92" s="26">
        <v>86.0</v>
      </c>
      <c r="B92" s="9"/>
      <c r="C92" s="51" t="s">
        <v>97</v>
      </c>
      <c r="D92" s="34">
        <v>2849758.0</v>
      </c>
      <c r="E92" s="32">
        <f t="shared" si="12"/>
        <v>0</v>
      </c>
      <c r="F92" s="34">
        <v>847367.0</v>
      </c>
      <c r="G92" s="34">
        <v>847367.0</v>
      </c>
      <c r="H92" s="34">
        <v>529784.0</v>
      </c>
      <c r="I92" s="34">
        <v>34752.0</v>
      </c>
      <c r="J92" s="34">
        <v>282831.0</v>
      </c>
      <c r="K92" s="33"/>
    </row>
    <row r="93" ht="15.75" customHeight="1">
      <c r="A93" s="26">
        <v>87.0</v>
      </c>
      <c r="B93" s="9"/>
      <c r="C93" s="51" t="s">
        <v>98</v>
      </c>
      <c r="D93" s="34">
        <v>3678230.0</v>
      </c>
      <c r="E93" s="32">
        <f t="shared" si="12"/>
        <v>0</v>
      </c>
      <c r="F93" s="34">
        <v>2852075.0</v>
      </c>
      <c r="G93" s="34">
        <v>2852075.0</v>
      </c>
      <c r="H93" s="34">
        <v>297507.0</v>
      </c>
      <c r="I93" s="34">
        <v>113699.0</v>
      </c>
      <c r="J93" s="34">
        <v>2440869.0</v>
      </c>
      <c r="K93" s="33"/>
    </row>
    <row r="94" ht="15.0" customHeight="1">
      <c r="A94" s="26">
        <v>88.0</v>
      </c>
      <c r="B94" s="9"/>
      <c r="C94" s="51" t="s">
        <v>99</v>
      </c>
      <c r="D94" s="34">
        <v>1.3219341E7</v>
      </c>
      <c r="E94" s="32">
        <f t="shared" si="12"/>
        <v>0</v>
      </c>
      <c r="F94" s="34">
        <v>8748195.0</v>
      </c>
      <c r="G94" s="34">
        <v>8748195.0</v>
      </c>
      <c r="H94" s="34">
        <v>236254.0</v>
      </c>
      <c r="I94" s="34">
        <v>25881.0</v>
      </c>
      <c r="J94" s="34">
        <v>8486060.0</v>
      </c>
      <c r="K94" s="33"/>
    </row>
    <row r="95" ht="15.75" customHeight="1">
      <c r="A95" s="26">
        <v>89.0</v>
      </c>
      <c r="B95" s="9"/>
      <c r="C95" s="51" t="s">
        <v>100</v>
      </c>
      <c r="D95" s="34">
        <v>5000362.0</v>
      </c>
      <c r="E95" s="32">
        <f t="shared" si="12"/>
        <v>0</v>
      </c>
      <c r="F95" s="34">
        <v>4029136.0</v>
      </c>
      <c r="G95" s="34">
        <v>4029136.0</v>
      </c>
      <c r="H95" s="34">
        <v>317613.0</v>
      </c>
      <c r="I95" s="34">
        <v>195039.0</v>
      </c>
      <c r="J95" s="34">
        <v>3516484.0</v>
      </c>
      <c r="K95" s="33"/>
    </row>
    <row r="96" ht="15.75" customHeight="1">
      <c r="A96" s="26">
        <v>90.0</v>
      </c>
      <c r="B96" s="9"/>
      <c r="C96" s="51" t="s">
        <v>101</v>
      </c>
      <c r="D96" s="34">
        <v>3434917.0</v>
      </c>
      <c r="E96" s="32">
        <f t="shared" si="12"/>
        <v>0</v>
      </c>
      <c r="F96" s="34">
        <v>1665667.0</v>
      </c>
      <c r="G96" s="34">
        <v>1665667.0</v>
      </c>
      <c r="H96" s="34">
        <v>540502.0</v>
      </c>
      <c r="I96" s="34">
        <v>160386.0</v>
      </c>
      <c r="J96" s="34">
        <v>964779.0</v>
      </c>
      <c r="K96" s="33"/>
    </row>
    <row r="97" ht="15.75" customHeight="1">
      <c r="A97" s="26">
        <v>91.0</v>
      </c>
      <c r="B97" s="9"/>
      <c r="C97" s="51" t="s">
        <v>102</v>
      </c>
      <c r="D97" s="34">
        <v>3429176.0</v>
      </c>
      <c r="E97" s="32">
        <f t="shared" si="12"/>
        <v>0</v>
      </c>
      <c r="F97" s="34">
        <v>2592262.0</v>
      </c>
      <c r="G97" s="34">
        <v>2592262.0</v>
      </c>
      <c r="H97" s="34">
        <v>200679.0</v>
      </c>
      <c r="I97" s="34">
        <v>4595.0</v>
      </c>
      <c r="J97" s="34">
        <v>2386988.0</v>
      </c>
      <c r="K97" s="33"/>
    </row>
    <row r="98" ht="15.0" customHeight="1">
      <c r="A98" s="26">
        <v>92.0</v>
      </c>
      <c r="B98" s="9"/>
      <c r="C98" s="51" t="s">
        <v>103</v>
      </c>
      <c r="D98" s="34">
        <v>1554112.0</v>
      </c>
      <c r="E98" s="32">
        <f t="shared" si="12"/>
        <v>0</v>
      </c>
      <c r="F98" s="34">
        <v>1052644.0</v>
      </c>
      <c r="G98" s="34">
        <v>1052644.0</v>
      </c>
      <c r="H98" s="34">
        <v>178694.0</v>
      </c>
      <c r="I98" s="34">
        <v>87788.0</v>
      </c>
      <c r="J98" s="34">
        <v>786162.0</v>
      </c>
      <c r="K98" s="33"/>
    </row>
    <row r="99" ht="15.75" customHeight="1">
      <c r="A99" s="26">
        <v>93.0</v>
      </c>
      <c r="B99" s="9"/>
      <c r="C99" s="51" t="s">
        <v>104</v>
      </c>
      <c r="D99" s="34">
        <v>1780765.0</v>
      </c>
      <c r="E99" s="32">
        <f t="shared" si="12"/>
        <v>0</v>
      </c>
      <c r="F99" s="34">
        <v>1349918.0</v>
      </c>
      <c r="G99" s="34">
        <v>1349918.0</v>
      </c>
      <c r="H99" s="34">
        <v>322422.0</v>
      </c>
      <c r="I99" s="34">
        <v>25675.0</v>
      </c>
      <c r="J99" s="34">
        <v>1001821.0</v>
      </c>
      <c r="K99" s="33"/>
    </row>
    <row r="100" ht="15.75" customHeight="1">
      <c r="A100" s="26">
        <v>94.0</v>
      </c>
      <c r="B100" s="9"/>
      <c r="C100" s="51" t="s">
        <v>105</v>
      </c>
      <c r="D100" s="34">
        <v>1048408.0</v>
      </c>
      <c r="E100" s="32">
        <f t="shared" si="12"/>
        <v>0</v>
      </c>
      <c r="F100" s="34">
        <v>1283347.0</v>
      </c>
      <c r="G100" s="34">
        <v>1283347.0</v>
      </c>
      <c r="H100" s="34">
        <v>655062.0</v>
      </c>
      <c r="I100" s="34">
        <v>74274.0</v>
      </c>
      <c r="J100" s="34">
        <v>554011.0</v>
      </c>
      <c r="K100" s="33"/>
    </row>
    <row r="101" ht="15.75" customHeight="1">
      <c r="A101" s="26">
        <v>95.0</v>
      </c>
      <c r="B101" s="9"/>
      <c r="C101" s="51" t="s">
        <v>106</v>
      </c>
      <c r="D101" s="34">
        <v>519760.0</v>
      </c>
      <c r="E101" s="32">
        <f t="shared" si="12"/>
        <v>0</v>
      </c>
      <c r="F101" s="34">
        <v>325323.0</v>
      </c>
      <c r="G101" s="34">
        <v>325323.0</v>
      </c>
      <c r="H101" s="34">
        <v>201746.0</v>
      </c>
      <c r="I101" s="34">
        <v>5652.0</v>
      </c>
      <c r="J101" s="34">
        <v>117925.0</v>
      </c>
      <c r="K101" s="33"/>
    </row>
    <row r="102" ht="15.75" customHeight="1">
      <c r="A102" s="26">
        <v>96.0</v>
      </c>
      <c r="B102" s="9"/>
      <c r="C102" s="51" t="s">
        <v>107</v>
      </c>
      <c r="D102" s="34">
        <v>3179267.0</v>
      </c>
      <c r="E102" s="32">
        <f t="shared" si="12"/>
        <v>0</v>
      </c>
      <c r="F102" s="34">
        <v>1575635.0</v>
      </c>
      <c r="G102" s="34">
        <v>1575635.0</v>
      </c>
      <c r="H102" s="34">
        <v>908189.0</v>
      </c>
      <c r="I102" s="34">
        <v>145186.0</v>
      </c>
      <c r="J102" s="34">
        <v>522260.0</v>
      </c>
      <c r="K102" s="33"/>
    </row>
    <row r="103" ht="15.75" customHeight="1">
      <c r="A103" s="26">
        <v>97.0</v>
      </c>
      <c r="B103" s="9"/>
      <c r="C103" s="51" t="s">
        <v>108</v>
      </c>
      <c r="D103" s="34">
        <v>987019.0</v>
      </c>
      <c r="E103" s="32">
        <f t="shared" si="12"/>
        <v>0</v>
      </c>
      <c r="F103" s="34">
        <v>899047.0</v>
      </c>
      <c r="G103" s="34">
        <v>899047.0</v>
      </c>
      <c r="H103" s="34">
        <v>395631.0</v>
      </c>
      <c r="I103" s="34">
        <v>102773.0</v>
      </c>
      <c r="J103" s="34">
        <v>400643.0</v>
      </c>
      <c r="K103" s="33"/>
    </row>
    <row r="104" ht="15.75" customHeight="1">
      <c r="A104" s="26">
        <v>98.0</v>
      </c>
      <c r="B104" s="9"/>
      <c r="C104" s="51" t="s">
        <v>109</v>
      </c>
      <c r="D104" s="34">
        <v>558601.0</v>
      </c>
      <c r="E104" s="32">
        <f t="shared" si="12"/>
        <v>0</v>
      </c>
      <c r="F104" s="34">
        <v>524704.0</v>
      </c>
      <c r="G104" s="34">
        <v>524704.0</v>
      </c>
      <c r="H104" s="34">
        <v>176000.0</v>
      </c>
      <c r="I104" s="34">
        <v>24186.0</v>
      </c>
      <c r="J104" s="34">
        <v>324518.0</v>
      </c>
      <c r="K104" s="33"/>
    </row>
    <row r="105" ht="15.75" customHeight="1">
      <c r="A105" s="26">
        <v>99.0</v>
      </c>
      <c r="B105" s="9"/>
      <c r="C105" s="51" t="s">
        <v>110</v>
      </c>
      <c r="D105" s="34">
        <v>6183100.0</v>
      </c>
      <c r="E105" s="32">
        <f t="shared" si="12"/>
        <v>23698</v>
      </c>
      <c r="F105" s="34">
        <v>3529160.0</v>
      </c>
      <c r="G105" s="34">
        <v>3552858.0</v>
      </c>
      <c r="H105" s="34">
        <v>1108127.0</v>
      </c>
      <c r="I105" s="34">
        <v>427248.0</v>
      </c>
      <c r="J105" s="34">
        <v>2017483.0</v>
      </c>
      <c r="K105" s="33"/>
    </row>
    <row r="106" ht="15.75" customHeight="1">
      <c r="A106" s="26">
        <v>100.0</v>
      </c>
      <c r="B106" s="9"/>
      <c r="C106" s="51" t="s">
        <v>111</v>
      </c>
      <c r="D106" s="34">
        <v>1.9175133E7</v>
      </c>
      <c r="E106" s="32">
        <f t="shared" si="12"/>
        <v>0</v>
      </c>
      <c r="F106" s="34">
        <v>1.5235801E7</v>
      </c>
      <c r="G106" s="34">
        <v>1.5235801E7</v>
      </c>
      <c r="H106" s="34">
        <v>8650875.0</v>
      </c>
      <c r="I106" s="34">
        <v>2429922.0</v>
      </c>
      <c r="J106" s="34">
        <v>4155004.0</v>
      </c>
      <c r="K106" s="33"/>
    </row>
    <row r="107" ht="15.75" customHeight="1">
      <c r="A107" s="26">
        <v>101.0</v>
      </c>
      <c r="B107" s="9"/>
      <c r="C107" s="51" t="s">
        <v>112</v>
      </c>
      <c r="D107" s="34">
        <v>0.0</v>
      </c>
      <c r="E107" s="32">
        <f t="shared" si="12"/>
        <v>0</v>
      </c>
      <c r="F107" s="34">
        <v>774846.0</v>
      </c>
      <c r="G107" s="34">
        <v>774846.0</v>
      </c>
      <c r="H107" s="34">
        <v>0.0</v>
      </c>
      <c r="I107" s="34">
        <v>0.0</v>
      </c>
      <c r="J107" s="34">
        <v>774846.0</v>
      </c>
      <c r="K107" s="33"/>
    </row>
    <row r="108" ht="14.25" customHeight="1">
      <c r="A108" s="26">
        <v>102.0</v>
      </c>
      <c r="B108" s="9"/>
      <c r="C108" s="51" t="s">
        <v>113</v>
      </c>
      <c r="D108" s="34">
        <v>1193142.0</v>
      </c>
      <c r="E108" s="32">
        <f t="shared" si="12"/>
        <v>0</v>
      </c>
      <c r="F108" s="34">
        <v>1795915.0</v>
      </c>
      <c r="G108" s="34">
        <v>1795915.0</v>
      </c>
      <c r="H108" s="34">
        <v>489897.0</v>
      </c>
      <c r="I108" s="34">
        <v>918202.0</v>
      </c>
      <c r="J108" s="34">
        <v>387816.0</v>
      </c>
      <c r="K108" s="33"/>
    </row>
    <row r="109" ht="15.75" customHeight="1">
      <c r="A109" s="26">
        <v>103.0</v>
      </c>
      <c r="B109" s="9"/>
      <c r="C109" s="51" t="s">
        <v>114</v>
      </c>
      <c r="D109" s="34">
        <v>1.3025058E7</v>
      </c>
      <c r="E109" s="32">
        <f t="shared" si="12"/>
        <v>0</v>
      </c>
      <c r="F109" s="34">
        <v>9352065.0</v>
      </c>
      <c r="G109" s="34">
        <v>9352065.0</v>
      </c>
      <c r="H109" s="34">
        <v>200364.0</v>
      </c>
      <c r="I109" s="34">
        <v>356964.0</v>
      </c>
      <c r="J109" s="34">
        <v>8794737.0</v>
      </c>
      <c r="K109" s="33"/>
    </row>
    <row r="110" ht="15.75" customHeight="1">
      <c r="A110" s="26">
        <v>104.0</v>
      </c>
      <c r="B110" s="9"/>
      <c r="C110" s="51" t="s">
        <v>115</v>
      </c>
      <c r="D110" s="34">
        <v>1757293.0</v>
      </c>
      <c r="E110" s="32">
        <f t="shared" si="12"/>
        <v>0</v>
      </c>
      <c r="F110" s="34">
        <v>1189719.0</v>
      </c>
      <c r="G110" s="34">
        <v>1189719.0</v>
      </c>
      <c r="H110" s="34">
        <v>163305.0</v>
      </c>
      <c r="I110" s="34">
        <v>74145.0</v>
      </c>
      <c r="J110" s="34">
        <v>952269.0</v>
      </c>
      <c r="K110" s="33"/>
    </row>
    <row r="111" ht="15.0" customHeight="1">
      <c r="A111" s="26">
        <v>105.0</v>
      </c>
      <c r="B111" s="9"/>
      <c r="C111" s="51" t="s">
        <v>116</v>
      </c>
      <c r="D111" s="34">
        <v>2471987.0</v>
      </c>
      <c r="E111" s="32">
        <f t="shared" si="12"/>
        <v>0</v>
      </c>
      <c r="F111" s="34">
        <v>1293433.0</v>
      </c>
      <c r="G111" s="34">
        <v>1293433.0</v>
      </c>
      <c r="H111" s="34">
        <v>290290.0</v>
      </c>
      <c r="I111" s="34">
        <v>59188.0</v>
      </c>
      <c r="J111" s="34">
        <v>943955.0</v>
      </c>
      <c r="K111" s="33"/>
    </row>
    <row r="112" ht="15.75" customHeight="1">
      <c r="A112" s="26">
        <v>106.0</v>
      </c>
      <c r="B112" s="9"/>
      <c r="C112" s="51" t="s">
        <v>117</v>
      </c>
      <c r="D112" s="34">
        <v>4718272.0</v>
      </c>
      <c r="E112" s="32">
        <f t="shared" si="12"/>
        <v>36160</v>
      </c>
      <c r="F112" s="34">
        <v>2296455.0</v>
      </c>
      <c r="G112" s="34">
        <v>2332615.0</v>
      </c>
      <c r="H112" s="34">
        <v>685981.0</v>
      </c>
      <c r="I112" s="34">
        <v>79884.0</v>
      </c>
      <c r="J112" s="34">
        <v>1566750.0</v>
      </c>
      <c r="K112" s="33"/>
    </row>
    <row r="113" ht="15.75" customHeight="1">
      <c r="A113" s="26">
        <v>107.0</v>
      </c>
      <c r="B113" s="9"/>
      <c r="C113" s="51" t="s">
        <v>118</v>
      </c>
      <c r="D113" s="34">
        <v>5082573.0</v>
      </c>
      <c r="E113" s="32">
        <f t="shared" si="12"/>
        <v>0</v>
      </c>
      <c r="F113" s="34">
        <v>3985248.0</v>
      </c>
      <c r="G113" s="34">
        <v>3985248.0</v>
      </c>
      <c r="H113" s="34">
        <v>199408.0</v>
      </c>
      <c r="I113" s="34">
        <v>35518.0</v>
      </c>
      <c r="J113" s="34">
        <v>3750322.0</v>
      </c>
      <c r="K113" s="33"/>
    </row>
    <row r="114" ht="15.75" customHeight="1">
      <c r="A114" s="26">
        <v>108.0</v>
      </c>
      <c r="B114" s="9"/>
      <c r="C114" s="51" t="s">
        <v>119</v>
      </c>
      <c r="D114" s="34">
        <v>4284708.0</v>
      </c>
      <c r="E114" s="32">
        <f t="shared" si="12"/>
        <v>0</v>
      </c>
      <c r="F114" s="34">
        <v>2001895.0</v>
      </c>
      <c r="G114" s="34">
        <v>2001895.0</v>
      </c>
      <c r="H114" s="34">
        <v>227133.0</v>
      </c>
      <c r="I114" s="34">
        <v>276574.0</v>
      </c>
      <c r="J114" s="34">
        <v>1498188.0</v>
      </c>
      <c r="K114" s="33"/>
    </row>
    <row r="115" ht="15.0" customHeight="1">
      <c r="A115" s="26">
        <v>109.0</v>
      </c>
      <c r="B115" s="9"/>
      <c r="C115" s="51" t="s">
        <v>120</v>
      </c>
      <c r="D115" s="34">
        <v>999682.0</v>
      </c>
      <c r="E115" s="32">
        <f t="shared" si="12"/>
        <v>0</v>
      </c>
      <c r="F115" s="34">
        <v>949986.0</v>
      </c>
      <c r="G115" s="34">
        <v>949986.0</v>
      </c>
      <c r="H115" s="34">
        <v>222839.0</v>
      </c>
      <c r="I115" s="34">
        <v>27723.0</v>
      </c>
      <c r="J115" s="34">
        <v>699424.0</v>
      </c>
      <c r="K115" s="33"/>
    </row>
    <row r="116" ht="15.75" customHeight="1">
      <c r="A116" s="26">
        <v>110.0</v>
      </c>
      <c r="B116" s="9"/>
      <c r="C116" s="51" t="s">
        <v>121</v>
      </c>
      <c r="D116" s="34">
        <v>4937116.0</v>
      </c>
      <c r="E116" s="32">
        <f t="shared" si="12"/>
        <v>0</v>
      </c>
      <c r="F116" s="34">
        <v>1820604.0</v>
      </c>
      <c r="G116" s="34">
        <v>1820604.0</v>
      </c>
      <c r="H116" s="34">
        <v>233140.0</v>
      </c>
      <c r="I116" s="34">
        <v>113602.0</v>
      </c>
      <c r="J116" s="34">
        <v>1473862.0</v>
      </c>
      <c r="K116" s="33"/>
    </row>
    <row r="117" ht="15.0" customHeight="1">
      <c r="A117" s="26">
        <v>111.0</v>
      </c>
      <c r="B117" s="9"/>
      <c r="C117" s="51" t="s">
        <v>122</v>
      </c>
      <c r="D117" s="34">
        <v>2474897.0</v>
      </c>
      <c r="E117" s="32">
        <f t="shared" si="12"/>
        <v>0</v>
      </c>
      <c r="F117" s="34">
        <v>586252.0</v>
      </c>
      <c r="G117" s="34">
        <v>586252.0</v>
      </c>
      <c r="H117" s="34">
        <v>229794.0</v>
      </c>
      <c r="I117" s="34">
        <v>23860.0</v>
      </c>
      <c r="J117" s="34">
        <v>332598.0</v>
      </c>
      <c r="K117" s="33"/>
    </row>
    <row r="118" ht="15.75" customHeight="1">
      <c r="A118" s="26">
        <v>112.0</v>
      </c>
      <c r="B118" s="9"/>
      <c r="C118" s="51" t="s">
        <v>123</v>
      </c>
      <c r="D118" s="34">
        <v>2167098.0</v>
      </c>
      <c r="E118" s="32">
        <f t="shared" si="12"/>
        <v>0</v>
      </c>
      <c r="F118" s="34">
        <v>998217.0</v>
      </c>
      <c r="G118" s="34">
        <v>998217.0</v>
      </c>
      <c r="H118" s="34">
        <v>198952.0</v>
      </c>
      <c r="I118" s="34">
        <v>32376.0</v>
      </c>
      <c r="J118" s="34">
        <v>766889.0</v>
      </c>
      <c r="K118" s="33"/>
    </row>
    <row r="119" ht="15.0" customHeight="1">
      <c r="A119" s="26">
        <v>113.0</v>
      </c>
      <c r="B119" s="9"/>
      <c r="C119" s="51" t="s">
        <v>124</v>
      </c>
      <c r="D119" s="34">
        <v>4950107.0</v>
      </c>
      <c r="E119" s="32">
        <f t="shared" si="12"/>
        <v>0</v>
      </c>
      <c r="F119" s="34">
        <v>3623095.0</v>
      </c>
      <c r="G119" s="34">
        <v>3623095.0</v>
      </c>
      <c r="H119" s="34">
        <v>281469.0</v>
      </c>
      <c r="I119" s="34">
        <v>430944.0</v>
      </c>
      <c r="J119" s="34">
        <v>2910682.0</v>
      </c>
      <c r="K119" s="33"/>
    </row>
    <row r="120" ht="15.75" customHeight="1">
      <c r="A120" s="26">
        <v>114.0</v>
      </c>
      <c r="B120" s="9"/>
      <c r="C120" s="51" t="s">
        <v>125</v>
      </c>
      <c r="D120" s="34">
        <v>5215209.0</v>
      </c>
      <c r="E120" s="32">
        <f t="shared" si="12"/>
        <v>0</v>
      </c>
      <c r="F120" s="34">
        <v>3766825.0</v>
      </c>
      <c r="G120" s="34">
        <v>3766825.0</v>
      </c>
      <c r="H120" s="34">
        <v>223537.0</v>
      </c>
      <c r="I120" s="34">
        <v>129422.0</v>
      </c>
      <c r="J120" s="34">
        <v>3413866.0</v>
      </c>
      <c r="K120" s="33"/>
    </row>
    <row r="121" ht="15.75" customHeight="1">
      <c r="A121" s="26">
        <v>115.0</v>
      </c>
      <c r="B121" s="9"/>
      <c r="C121" s="51" t="s">
        <v>126</v>
      </c>
      <c r="D121" s="34">
        <v>5634979.0</v>
      </c>
      <c r="E121" s="32">
        <f t="shared" si="12"/>
        <v>0</v>
      </c>
      <c r="F121" s="34">
        <v>2583936.0</v>
      </c>
      <c r="G121" s="34">
        <v>2583936.0</v>
      </c>
      <c r="H121" s="34">
        <v>1575774.0</v>
      </c>
      <c r="I121" s="34">
        <v>176410.0</v>
      </c>
      <c r="J121" s="34">
        <v>831752.0</v>
      </c>
      <c r="K121" s="33"/>
    </row>
    <row r="122" ht="15.75" customHeight="1">
      <c r="A122" s="26">
        <v>116.0</v>
      </c>
      <c r="B122" s="9"/>
      <c r="C122" s="51" t="s">
        <v>127</v>
      </c>
      <c r="D122" s="34">
        <v>244550.0</v>
      </c>
      <c r="E122" s="32">
        <f t="shared" si="12"/>
        <v>0</v>
      </c>
      <c r="F122" s="34">
        <v>260319.0</v>
      </c>
      <c r="G122" s="34">
        <v>260319.0</v>
      </c>
      <c r="H122" s="34">
        <v>248909.0</v>
      </c>
      <c r="I122" s="34">
        <v>6652.0</v>
      </c>
      <c r="J122" s="34">
        <v>4758.0</v>
      </c>
      <c r="K122" s="33"/>
    </row>
    <row r="123" ht="15.75" customHeight="1">
      <c r="A123" s="26">
        <v>117.0</v>
      </c>
      <c r="B123" s="9"/>
      <c r="C123" s="51" t="s">
        <v>128</v>
      </c>
      <c r="D123" s="34">
        <v>5897572.0</v>
      </c>
      <c r="E123" s="32">
        <f t="shared" si="12"/>
        <v>0</v>
      </c>
      <c r="F123" s="34">
        <v>2517504.0</v>
      </c>
      <c r="G123" s="34">
        <v>2517504.0</v>
      </c>
      <c r="H123" s="34">
        <v>189813.0</v>
      </c>
      <c r="I123" s="34">
        <v>8436.0</v>
      </c>
      <c r="J123" s="34">
        <v>2319255.0</v>
      </c>
      <c r="K123" s="33"/>
    </row>
    <row r="124" ht="15.75" customHeight="1">
      <c r="A124" s="26">
        <v>118.0</v>
      </c>
      <c r="B124" s="9"/>
      <c r="C124" s="51" t="s">
        <v>129</v>
      </c>
      <c r="D124" s="34">
        <v>983495.0</v>
      </c>
      <c r="E124" s="32">
        <f t="shared" si="12"/>
        <v>0</v>
      </c>
      <c r="F124" s="34">
        <v>993609.0</v>
      </c>
      <c r="G124" s="34">
        <v>993609.0</v>
      </c>
      <c r="H124" s="34">
        <v>555615.0</v>
      </c>
      <c r="I124" s="34">
        <v>29326.0</v>
      </c>
      <c r="J124" s="34">
        <v>408668.0</v>
      </c>
      <c r="K124" s="33"/>
    </row>
    <row r="125" ht="15.75" customHeight="1">
      <c r="A125" s="26">
        <v>119.0</v>
      </c>
      <c r="B125" s="9"/>
      <c r="C125" s="51" t="s">
        <v>130</v>
      </c>
      <c r="D125" s="34">
        <v>1250600.0</v>
      </c>
      <c r="E125" s="32">
        <f t="shared" si="12"/>
        <v>0</v>
      </c>
      <c r="F125" s="34">
        <v>696302.0</v>
      </c>
      <c r="G125" s="34">
        <v>696302.0</v>
      </c>
      <c r="H125" s="34">
        <v>282705.0</v>
      </c>
      <c r="I125" s="34">
        <v>59395.0</v>
      </c>
      <c r="J125" s="34">
        <v>354202.0</v>
      </c>
      <c r="K125" s="33"/>
    </row>
    <row r="126" ht="15.75" customHeight="1">
      <c r="A126" s="26">
        <v>120.0</v>
      </c>
      <c r="B126" s="9"/>
      <c r="C126" s="51" t="s">
        <v>28</v>
      </c>
      <c r="D126" s="34">
        <v>0.0</v>
      </c>
      <c r="E126" s="32">
        <f t="shared" si="12"/>
        <v>0</v>
      </c>
      <c r="F126" s="34">
        <v>52945.0</v>
      </c>
      <c r="G126" s="34">
        <v>52945.0</v>
      </c>
      <c r="H126" s="34">
        <v>49815.0</v>
      </c>
      <c r="I126" s="34">
        <v>0.0</v>
      </c>
      <c r="J126" s="34">
        <v>3130.0</v>
      </c>
      <c r="K126" s="33"/>
    </row>
    <row r="127" ht="15.75" customHeight="1">
      <c r="A127" s="26">
        <v>121.0</v>
      </c>
      <c r="B127" s="9"/>
      <c r="C127" s="51" t="s">
        <v>131</v>
      </c>
      <c r="D127" s="34">
        <v>2999930.0</v>
      </c>
      <c r="E127" s="32">
        <f t="shared" si="12"/>
        <v>0</v>
      </c>
      <c r="F127" s="34">
        <v>1920691.0</v>
      </c>
      <c r="G127" s="34">
        <v>1920691.0</v>
      </c>
      <c r="H127" s="34">
        <v>429295.0</v>
      </c>
      <c r="I127" s="34">
        <v>114112.0</v>
      </c>
      <c r="J127" s="34">
        <v>1377284.0</v>
      </c>
      <c r="K127" s="33"/>
    </row>
    <row r="128" ht="15.75" customHeight="1">
      <c r="A128" s="26">
        <v>122.0</v>
      </c>
      <c r="B128" s="9"/>
      <c r="C128" s="51" t="s">
        <v>132</v>
      </c>
      <c r="D128" s="34">
        <v>715942.0</v>
      </c>
      <c r="E128" s="32">
        <f t="shared" si="12"/>
        <v>0</v>
      </c>
      <c r="F128" s="34">
        <v>442985.0</v>
      </c>
      <c r="G128" s="34">
        <v>442985.0</v>
      </c>
      <c r="H128" s="34">
        <v>69109.0</v>
      </c>
      <c r="I128" s="34">
        <v>10591.0</v>
      </c>
      <c r="J128" s="34">
        <v>363285.0</v>
      </c>
      <c r="K128" s="33"/>
    </row>
    <row r="129" ht="15.75" customHeight="1">
      <c r="A129" s="26">
        <v>123.0</v>
      </c>
      <c r="B129" s="9"/>
      <c r="C129" s="51" t="s">
        <v>133</v>
      </c>
      <c r="D129" s="34">
        <v>4040845.0</v>
      </c>
      <c r="E129" s="32">
        <f t="shared" si="12"/>
        <v>0</v>
      </c>
      <c r="F129" s="34">
        <v>961626.0</v>
      </c>
      <c r="G129" s="34">
        <v>961626.0</v>
      </c>
      <c r="H129" s="34">
        <v>344929.0</v>
      </c>
      <c r="I129" s="34">
        <v>136436.0</v>
      </c>
      <c r="J129" s="34">
        <v>480261.0</v>
      </c>
      <c r="K129" s="33"/>
    </row>
    <row r="130" ht="15.75" customHeight="1">
      <c r="A130" s="26">
        <v>124.0</v>
      </c>
      <c r="B130" s="9"/>
      <c r="C130" s="51" t="s">
        <v>134</v>
      </c>
      <c r="D130" s="34">
        <v>1.2669976E7</v>
      </c>
      <c r="E130" s="32">
        <f t="shared" si="12"/>
        <v>0</v>
      </c>
      <c r="F130" s="34">
        <v>7445172.0</v>
      </c>
      <c r="G130" s="34">
        <v>7445172.0</v>
      </c>
      <c r="H130" s="34">
        <v>432220.0</v>
      </c>
      <c r="I130" s="34">
        <v>57370.0</v>
      </c>
      <c r="J130" s="34">
        <v>6955582.0</v>
      </c>
      <c r="K130" s="33"/>
    </row>
    <row r="131" ht="15.75" customHeight="1">
      <c r="A131" s="26">
        <v>125.0</v>
      </c>
      <c r="B131" s="9"/>
      <c r="C131" s="51" t="s">
        <v>135</v>
      </c>
      <c r="D131" s="34">
        <v>6160033.0</v>
      </c>
      <c r="E131" s="32">
        <f t="shared" si="12"/>
        <v>0</v>
      </c>
      <c r="F131" s="34">
        <v>3682277.0</v>
      </c>
      <c r="G131" s="34">
        <v>3682277.0</v>
      </c>
      <c r="H131" s="34">
        <v>2240882.0</v>
      </c>
      <c r="I131" s="34">
        <v>653571.0</v>
      </c>
      <c r="J131" s="34">
        <v>787824.0</v>
      </c>
      <c r="K131" s="33"/>
    </row>
    <row r="132" ht="15.0" customHeight="1">
      <c r="A132" s="26">
        <v>126.0</v>
      </c>
      <c r="B132" s="9"/>
      <c r="C132" s="51" t="s">
        <v>136</v>
      </c>
      <c r="D132" s="34">
        <v>5846381.0</v>
      </c>
      <c r="E132" s="32">
        <f t="shared" si="12"/>
        <v>0</v>
      </c>
      <c r="F132" s="34">
        <v>3477848.0</v>
      </c>
      <c r="G132" s="34">
        <v>3477848.0</v>
      </c>
      <c r="H132" s="34">
        <v>189247.0</v>
      </c>
      <c r="I132" s="34">
        <v>238306.0</v>
      </c>
      <c r="J132" s="34">
        <v>3050295.0</v>
      </c>
      <c r="K132" s="33"/>
    </row>
    <row r="133" ht="15.75" customHeight="1">
      <c r="A133" s="26">
        <v>127.0</v>
      </c>
      <c r="B133" s="40"/>
      <c r="C133" s="51" t="s">
        <v>137</v>
      </c>
      <c r="D133" s="34">
        <v>4232845.0</v>
      </c>
      <c r="E133" s="32">
        <f t="shared" si="12"/>
        <v>0</v>
      </c>
      <c r="F133" s="34">
        <v>1774788.0</v>
      </c>
      <c r="G133" s="34">
        <v>1774788.0</v>
      </c>
      <c r="H133" s="34">
        <v>411880.0</v>
      </c>
      <c r="I133" s="34">
        <v>66916.0</v>
      </c>
      <c r="J133" s="34">
        <v>1295992.0</v>
      </c>
      <c r="K133" s="33"/>
    </row>
    <row r="134" ht="15.75" customHeight="1">
      <c r="A134" s="26">
        <v>128.0</v>
      </c>
      <c r="B134" s="9"/>
      <c r="C134" s="51" t="s">
        <v>138</v>
      </c>
      <c r="D134" s="34">
        <v>1064987.0</v>
      </c>
      <c r="E134" s="32">
        <f t="shared" si="12"/>
        <v>0</v>
      </c>
      <c r="F134" s="34">
        <v>533107.0</v>
      </c>
      <c r="G134" s="34">
        <v>533107.0</v>
      </c>
      <c r="H134" s="34">
        <v>177031.0</v>
      </c>
      <c r="I134" s="34">
        <v>23067.0</v>
      </c>
      <c r="J134" s="34">
        <v>333009.0</v>
      </c>
      <c r="K134" s="33"/>
    </row>
    <row r="135" ht="15.75" customHeight="1">
      <c r="A135" s="26">
        <v>129.0</v>
      </c>
      <c r="B135" s="9"/>
      <c r="C135" s="51" t="s">
        <v>139</v>
      </c>
      <c r="D135" s="34">
        <v>0.0</v>
      </c>
      <c r="E135" s="32">
        <f t="shared" si="12"/>
        <v>0</v>
      </c>
      <c r="F135" s="34">
        <v>57082.0</v>
      </c>
      <c r="G135" s="34">
        <v>57082.0</v>
      </c>
      <c r="H135" s="34">
        <v>-8600.0</v>
      </c>
      <c r="I135" s="34">
        <v>8600.0</v>
      </c>
      <c r="J135" s="34">
        <v>57082.0</v>
      </c>
      <c r="K135" s="33"/>
    </row>
    <row r="136" ht="15.75" customHeight="1">
      <c r="A136" s="26">
        <v>130.0</v>
      </c>
      <c r="B136" s="9"/>
      <c r="C136" s="51" t="s">
        <v>140</v>
      </c>
      <c r="D136" s="34">
        <v>0.0</v>
      </c>
      <c r="E136" s="32">
        <f t="shared" si="12"/>
        <v>-59858</v>
      </c>
      <c r="F136" s="34">
        <v>2.2631598E7</v>
      </c>
      <c r="G136" s="34">
        <v>2.257174E7</v>
      </c>
      <c r="H136" s="34">
        <v>1199315.0</v>
      </c>
      <c r="I136" s="34">
        <v>2712798.0</v>
      </c>
      <c r="J136" s="34">
        <v>1.8659627E7</v>
      </c>
      <c r="K136" s="33"/>
    </row>
    <row r="137" ht="15.75" customHeight="1">
      <c r="A137" s="26">
        <v>131.0</v>
      </c>
      <c r="B137" s="9"/>
      <c r="C137" s="36" t="s">
        <v>141</v>
      </c>
      <c r="D137" s="43">
        <v>3.42735326E8</v>
      </c>
      <c r="E137" s="43">
        <f t="shared" ref="E137:J137" si="13">sum(E63:E136)</f>
        <v>254846</v>
      </c>
      <c r="F137" s="43">
        <f t="shared" si="13"/>
        <v>246901919</v>
      </c>
      <c r="G137" s="43">
        <f t="shared" si="13"/>
        <v>247156765</v>
      </c>
      <c r="H137" s="43">
        <f t="shared" si="13"/>
        <v>56013510</v>
      </c>
      <c r="I137" s="43">
        <f t="shared" si="13"/>
        <v>37475060</v>
      </c>
      <c r="J137" s="43">
        <f t="shared" si="13"/>
        <v>153668195</v>
      </c>
      <c r="K137" s="33"/>
    </row>
    <row r="138" ht="15.75" customHeight="1">
      <c r="A138" s="26">
        <v>132.0</v>
      </c>
      <c r="B138" s="9"/>
      <c r="C138" s="27" t="s">
        <v>142</v>
      </c>
      <c r="D138" s="28"/>
      <c r="E138" s="28"/>
      <c r="F138" s="28"/>
      <c r="G138" s="28"/>
      <c r="H138" s="28"/>
      <c r="I138" s="28"/>
      <c r="J138" s="29"/>
      <c r="K138" s="33"/>
    </row>
    <row r="139" ht="15.75" customHeight="1">
      <c r="A139" s="26">
        <v>133.0</v>
      </c>
      <c r="B139" s="9"/>
      <c r="C139" s="31" t="s">
        <v>143</v>
      </c>
      <c r="D139" s="32">
        <v>2.5736E7</v>
      </c>
      <c r="E139" s="32">
        <f t="shared" ref="E139:E149" si="14">G139-F139</f>
        <v>0</v>
      </c>
      <c r="F139" s="32">
        <v>2.524959E7</v>
      </c>
      <c r="G139" s="32">
        <v>2.524959E7</v>
      </c>
      <c r="H139" s="32">
        <v>1.7809124E7</v>
      </c>
      <c r="I139" s="32">
        <v>7010708.0</v>
      </c>
      <c r="J139" s="32">
        <v>429758.0</v>
      </c>
      <c r="K139" s="33"/>
    </row>
    <row r="140" ht="15.75" customHeight="1">
      <c r="A140" s="26">
        <v>134.0</v>
      </c>
      <c r="B140" s="9"/>
      <c r="C140" s="51" t="s">
        <v>144</v>
      </c>
      <c r="D140" s="34">
        <v>0.0</v>
      </c>
      <c r="E140" s="32">
        <f t="shared" si="14"/>
        <v>0</v>
      </c>
      <c r="F140" s="34">
        <v>5.069799E7</v>
      </c>
      <c r="G140" s="34">
        <v>5.069799E7</v>
      </c>
      <c r="H140" s="34">
        <v>1.8873295E7</v>
      </c>
      <c r="I140" s="34">
        <v>2.6303411E7</v>
      </c>
      <c r="J140" s="34">
        <v>5521284.0</v>
      </c>
      <c r="K140" s="33"/>
    </row>
    <row r="141" ht="15.75" customHeight="1">
      <c r="A141" s="26">
        <v>135.0</v>
      </c>
      <c r="B141" s="9"/>
      <c r="C141" s="51" t="s">
        <v>145</v>
      </c>
      <c r="D141" s="34">
        <v>0.0</v>
      </c>
      <c r="E141" s="32">
        <f t="shared" si="14"/>
        <v>0</v>
      </c>
      <c r="F141" s="34">
        <v>47500.0</v>
      </c>
      <c r="G141" s="34">
        <v>47500.0</v>
      </c>
      <c r="H141" s="34">
        <v>37188.0</v>
      </c>
      <c r="I141" s="34">
        <v>10312.0</v>
      </c>
      <c r="J141" s="34">
        <v>0.0</v>
      </c>
      <c r="K141" s="33"/>
    </row>
    <row r="142" ht="15.75" customHeight="1">
      <c r="A142" s="26">
        <v>136.0</v>
      </c>
      <c r="B142" s="9"/>
      <c r="C142" s="51" t="s">
        <v>146</v>
      </c>
      <c r="D142" s="34">
        <v>5000000.0</v>
      </c>
      <c r="E142" s="32">
        <f t="shared" si="14"/>
        <v>0</v>
      </c>
      <c r="F142" s="34">
        <v>4666285.0</v>
      </c>
      <c r="G142" s="34">
        <v>4666285.0</v>
      </c>
      <c r="H142" s="34">
        <v>4656283.0</v>
      </c>
      <c r="I142" s="34">
        <v>9952.0</v>
      </c>
      <c r="J142" s="34">
        <v>50.0</v>
      </c>
      <c r="K142" s="33"/>
    </row>
    <row r="143" ht="15.75" customHeight="1">
      <c r="A143" s="26">
        <v>137.0</v>
      </c>
      <c r="B143" s="9"/>
      <c r="C143" s="51" t="s">
        <v>147</v>
      </c>
      <c r="D143" s="34">
        <v>0.0</v>
      </c>
      <c r="E143" s="32">
        <f t="shared" si="14"/>
        <v>6629</v>
      </c>
      <c r="F143" s="34">
        <v>164493.0</v>
      </c>
      <c r="G143" s="34">
        <v>171122.0</v>
      </c>
      <c r="H143" s="34">
        <v>141063.0</v>
      </c>
      <c r="I143" s="34">
        <v>46618.0</v>
      </c>
      <c r="J143" s="34">
        <v>-16559.0</v>
      </c>
      <c r="K143" s="33"/>
    </row>
    <row r="144" ht="15.75" customHeight="1">
      <c r="A144" s="26">
        <v>138.0</v>
      </c>
      <c r="B144" s="9"/>
      <c r="C144" s="51" t="s">
        <v>148</v>
      </c>
      <c r="D144" s="34">
        <v>0.0</v>
      </c>
      <c r="E144" s="32">
        <f t="shared" si="14"/>
        <v>0</v>
      </c>
      <c r="F144" s="34">
        <v>2000000.0</v>
      </c>
      <c r="G144" s="34">
        <v>2000000.0</v>
      </c>
      <c r="H144" s="34">
        <v>623478.0</v>
      </c>
      <c r="I144" s="34">
        <v>1300692.0</v>
      </c>
      <c r="J144" s="34">
        <v>75830.0</v>
      </c>
      <c r="K144" s="33"/>
    </row>
    <row r="145" ht="15.75" customHeight="1">
      <c r="A145" s="26">
        <v>139.0</v>
      </c>
      <c r="B145" s="9"/>
      <c r="C145" s="51" t="s">
        <v>149</v>
      </c>
      <c r="D145" s="34">
        <v>0.0</v>
      </c>
      <c r="E145" s="32">
        <f t="shared" si="14"/>
        <v>0</v>
      </c>
      <c r="F145" s="34">
        <v>2.9209843E7</v>
      </c>
      <c r="G145" s="34">
        <v>2.9209843E7</v>
      </c>
      <c r="H145" s="34">
        <v>9297116.0</v>
      </c>
      <c r="I145" s="34">
        <v>7465247.0</v>
      </c>
      <c r="J145" s="34">
        <v>1.244748E7</v>
      </c>
      <c r="K145" s="33"/>
    </row>
    <row r="146" ht="15.75" customHeight="1">
      <c r="A146" s="26">
        <v>140.0</v>
      </c>
      <c r="B146" s="9"/>
      <c r="C146" s="51" t="s">
        <v>150</v>
      </c>
      <c r="D146" s="34">
        <v>800000.0</v>
      </c>
      <c r="E146" s="32">
        <f t="shared" si="14"/>
        <v>0</v>
      </c>
      <c r="F146" s="34">
        <v>748880.0</v>
      </c>
      <c r="G146" s="34">
        <v>748880.0</v>
      </c>
      <c r="H146" s="34">
        <v>0.0</v>
      </c>
      <c r="I146" s="34">
        <v>0.0</v>
      </c>
      <c r="J146" s="34">
        <v>748880.0</v>
      </c>
      <c r="K146" s="33"/>
    </row>
    <row r="147" ht="15.75" customHeight="1">
      <c r="A147" s="26">
        <v>141.0</v>
      </c>
      <c r="B147" s="9"/>
      <c r="C147" s="51" t="s">
        <v>151</v>
      </c>
      <c r="D147" s="34">
        <v>2500000.0</v>
      </c>
      <c r="E147" s="32">
        <f t="shared" si="14"/>
        <v>0</v>
      </c>
      <c r="F147" s="34">
        <v>2348750.0</v>
      </c>
      <c r="G147" s="34">
        <v>2348750.0</v>
      </c>
      <c r="H147" s="34">
        <v>694355.0</v>
      </c>
      <c r="I147" s="34">
        <v>7445.0</v>
      </c>
      <c r="J147" s="34">
        <v>1646950.0</v>
      </c>
      <c r="K147" s="33"/>
    </row>
    <row r="148" ht="15.75" customHeight="1">
      <c r="A148" s="26">
        <v>142.0</v>
      </c>
      <c r="B148" s="9"/>
      <c r="C148" s="51" t="s">
        <v>152</v>
      </c>
      <c r="D148" s="34">
        <v>150000.0</v>
      </c>
      <c r="E148" s="32">
        <f t="shared" si="14"/>
        <v>0</v>
      </c>
      <c r="F148" s="34">
        <v>147165.0</v>
      </c>
      <c r="G148" s="34">
        <v>147165.0</v>
      </c>
      <c r="H148" s="34">
        <v>0.0</v>
      </c>
      <c r="I148" s="34">
        <v>0.0</v>
      </c>
      <c r="J148" s="34">
        <v>147165.0</v>
      </c>
      <c r="K148" s="33"/>
    </row>
    <row r="149" ht="15.75" customHeight="1">
      <c r="A149" s="26">
        <v>143.0</v>
      </c>
      <c r="B149" s="9"/>
      <c r="C149" s="51" t="s">
        <v>153</v>
      </c>
      <c r="D149" s="34">
        <v>5000000.0</v>
      </c>
      <c r="E149" s="32">
        <f t="shared" si="14"/>
        <v>0</v>
      </c>
      <c r="F149" s="34">
        <v>4905500.0</v>
      </c>
      <c r="G149" s="34">
        <v>4905500.0</v>
      </c>
      <c r="H149" s="34">
        <v>1965217.0</v>
      </c>
      <c r="I149" s="34">
        <v>1675017.0</v>
      </c>
      <c r="J149" s="34">
        <v>1265266.0</v>
      </c>
      <c r="K149" s="33"/>
    </row>
    <row r="150" ht="15.75" customHeight="1">
      <c r="A150" s="26">
        <v>144.0</v>
      </c>
      <c r="B150" s="9"/>
      <c r="C150" s="36" t="s">
        <v>154</v>
      </c>
      <c r="D150" s="43">
        <v>3.9186E7</v>
      </c>
      <c r="E150" s="43">
        <f t="shared" ref="E150:J150" si="15">sum(E139:E149)</f>
        <v>6629</v>
      </c>
      <c r="F150" s="43">
        <f t="shared" si="15"/>
        <v>120185996</v>
      </c>
      <c r="G150" s="43">
        <f t="shared" si="15"/>
        <v>120192625</v>
      </c>
      <c r="H150" s="43">
        <f t="shared" si="15"/>
        <v>54097119</v>
      </c>
      <c r="I150" s="43">
        <f t="shared" si="15"/>
        <v>43829402</v>
      </c>
      <c r="J150" s="43">
        <f t="shared" si="15"/>
        <v>22266104</v>
      </c>
      <c r="K150" s="33"/>
    </row>
    <row r="151" ht="15.75" customHeight="1">
      <c r="A151" s="26">
        <v>145.0</v>
      </c>
      <c r="B151" s="9"/>
      <c r="C151" s="27" t="s">
        <v>155</v>
      </c>
      <c r="D151" s="28"/>
      <c r="E151" s="28"/>
      <c r="F151" s="28"/>
      <c r="G151" s="28"/>
      <c r="H151" s="28"/>
      <c r="I151" s="28"/>
      <c r="J151" s="29"/>
      <c r="K151" s="33"/>
    </row>
    <row r="152" ht="15.75" customHeight="1">
      <c r="A152" s="26">
        <v>146.0</v>
      </c>
      <c r="B152" s="9"/>
      <c r="C152" s="31" t="s">
        <v>156</v>
      </c>
      <c r="D152" s="32">
        <v>5000000.0</v>
      </c>
      <c r="E152" s="32">
        <f t="shared" ref="E152:E160" si="16">G152-F152</f>
        <v>0</v>
      </c>
      <c r="F152" s="32">
        <v>7551500.0</v>
      </c>
      <c r="G152" s="32">
        <v>7551500.0</v>
      </c>
      <c r="H152" s="32">
        <v>3371737.0</v>
      </c>
      <c r="I152" s="32">
        <v>4178064.0</v>
      </c>
      <c r="J152" s="32">
        <v>1699.0</v>
      </c>
      <c r="K152" s="33"/>
    </row>
    <row r="153" ht="15.75" customHeight="1">
      <c r="A153" s="26">
        <v>147.0</v>
      </c>
      <c r="B153" s="9"/>
      <c r="C153" s="51" t="s">
        <v>157</v>
      </c>
      <c r="D153" s="34">
        <v>1.52E7</v>
      </c>
      <c r="E153" s="32">
        <f t="shared" si="16"/>
        <v>0</v>
      </c>
      <c r="F153" s="34">
        <v>1.330072E7</v>
      </c>
      <c r="G153" s="34">
        <v>1.330072E7</v>
      </c>
      <c r="H153" s="34">
        <v>226966.0</v>
      </c>
      <c r="I153" s="34">
        <v>174345.0</v>
      </c>
      <c r="J153" s="34">
        <v>1.2899409E7</v>
      </c>
      <c r="K153" s="33"/>
    </row>
    <row r="154" ht="15.75" customHeight="1">
      <c r="A154" s="26">
        <v>148.0</v>
      </c>
      <c r="B154" s="9"/>
      <c r="C154" s="51" t="s">
        <v>158</v>
      </c>
      <c r="D154" s="34">
        <v>3500000.0</v>
      </c>
      <c r="E154" s="32">
        <f t="shared" si="16"/>
        <v>0</v>
      </c>
      <c r="F154" s="34">
        <v>3289850.0</v>
      </c>
      <c r="G154" s="34">
        <v>3289850.0</v>
      </c>
      <c r="H154" s="34">
        <v>1513253.0</v>
      </c>
      <c r="I154" s="34">
        <v>60192.0</v>
      </c>
      <c r="J154" s="34">
        <v>1716405.0</v>
      </c>
      <c r="K154" s="33"/>
    </row>
    <row r="155" ht="15.75" customHeight="1">
      <c r="A155" s="26">
        <v>149.0</v>
      </c>
      <c r="B155" s="9"/>
      <c r="C155" s="51" t="s">
        <v>159</v>
      </c>
      <c r="D155" s="34">
        <v>2.5E7</v>
      </c>
      <c r="E155" s="32">
        <f t="shared" si="16"/>
        <v>0</v>
      </c>
      <c r="F155" s="34">
        <v>1.6718271E7</v>
      </c>
      <c r="G155" s="34">
        <v>1.6718271E7</v>
      </c>
      <c r="H155" s="34">
        <v>2085094.0</v>
      </c>
      <c r="I155" s="34">
        <v>1775816.0</v>
      </c>
      <c r="J155" s="34">
        <v>1.2857361E7</v>
      </c>
      <c r="K155" s="33"/>
    </row>
    <row r="156" ht="15.75" customHeight="1">
      <c r="A156" s="26">
        <v>150.0</v>
      </c>
      <c r="B156" s="9"/>
      <c r="C156" s="51" t="s">
        <v>160</v>
      </c>
      <c r="D156" s="34">
        <v>9800000.0</v>
      </c>
      <c r="E156" s="32">
        <f t="shared" si="16"/>
        <v>0</v>
      </c>
      <c r="F156" s="34">
        <v>1382846.0</v>
      </c>
      <c r="G156" s="34">
        <v>1382846.0</v>
      </c>
      <c r="H156" s="34">
        <v>87170.0</v>
      </c>
      <c r="I156" s="34">
        <v>96937.0</v>
      </c>
      <c r="J156" s="34">
        <v>1198739.0</v>
      </c>
      <c r="K156" s="33"/>
    </row>
    <row r="157" ht="15.75" customHeight="1">
      <c r="A157" s="26">
        <v>151.0</v>
      </c>
      <c r="B157" s="9"/>
      <c r="C157" s="51" t="s">
        <v>161</v>
      </c>
      <c r="D157" s="34">
        <v>4700000.0</v>
      </c>
      <c r="E157" s="32">
        <f t="shared" si="16"/>
        <v>0</v>
      </c>
      <c r="F157" s="34">
        <v>3633287.0</v>
      </c>
      <c r="G157" s="34">
        <v>3633287.0</v>
      </c>
      <c r="H157" s="34">
        <v>1969960.0</v>
      </c>
      <c r="I157" s="34">
        <v>624707.0</v>
      </c>
      <c r="J157" s="34">
        <v>1038620.0</v>
      </c>
      <c r="K157" s="33"/>
    </row>
    <row r="158" ht="15.75" customHeight="1">
      <c r="A158" s="26">
        <v>152.0</v>
      </c>
      <c r="B158" s="9"/>
      <c r="C158" s="51" t="s">
        <v>162</v>
      </c>
      <c r="D158" s="34">
        <v>9250000.0</v>
      </c>
      <c r="E158" s="32">
        <f t="shared" si="16"/>
        <v>0</v>
      </c>
      <c r="F158" s="34">
        <v>6968454.0</v>
      </c>
      <c r="G158" s="34">
        <v>6968454.0</v>
      </c>
      <c r="H158" s="34">
        <v>1319335.0</v>
      </c>
      <c r="I158" s="34">
        <v>664541.0</v>
      </c>
      <c r="J158" s="34">
        <v>4984578.0</v>
      </c>
      <c r="K158" s="33"/>
    </row>
    <row r="159" ht="15.75" customHeight="1">
      <c r="A159" s="26">
        <v>153.0</v>
      </c>
      <c r="B159" s="9"/>
      <c r="C159" s="52" t="s">
        <v>163</v>
      </c>
      <c r="D159" s="34">
        <v>5000000.0</v>
      </c>
      <c r="E159" s="32">
        <f t="shared" si="16"/>
        <v>0</v>
      </c>
      <c r="F159" s="34">
        <v>1.3809702E7</v>
      </c>
      <c r="G159" s="34">
        <v>1.3809702E7</v>
      </c>
      <c r="H159" s="34">
        <v>1.1333321E7</v>
      </c>
      <c r="I159" s="34">
        <v>1158533.0</v>
      </c>
      <c r="J159" s="34">
        <v>1317848.0</v>
      </c>
      <c r="K159" s="33"/>
    </row>
    <row r="160" ht="15.75" customHeight="1">
      <c r="A160" s="26">
        <v>154.0</v>
      </c>
      <c r="B160" s="9"/>
      <c r="C160" s="51" t="s">
        <v>164</v>
      </c>
      <c r="D160" s="34">
        <v>400000.0</v>
      </c>
      <c r="E160" s="32">
        <f t="shared" si="16"/>
        <v>0</v>
      </c>
      <c r="F160" s="34">
        <v>1372440.0</v>
      </c>
      <c r="G160" s="34">
        <v>1372440.0</v>
      </c>
      <c r="H160" s="34">
        <v>151153.0</v>
      </c>
      <c r="I160" s="34">
        <v>1186621.0</v>
      </c>
      <c r="J160" s="34">
        <v>34666.0</v>
      </c>
      <c r="K160" s="33"/>
    </row>
    <row r="161" ht="15.0" customHeight="1">
      <c r="A161" s="26">
        <v>155.0</v>
      </c>
      <c r="B161" s="9"/>
      <c r="C161" s="53" t="s">
        <v>165</v>
      </c>
      <c r="D161" s="43">
        <v>7.785E7</v>
      </c>
      <c r="E161" s="43">
        <f t="shared" ref="E161:J161" si="17">sum(E152:E160)</f>
        <v>0</v>
      </c>
      <c r="F161" s="43">
        <f t="shared" si="17"/>
        <v>68027070</v>
      </c>
      <c r="G161" s="43">
        <f t="shared" si="17"/>
        <v>68027070</v>
      </c>
      <c r="H161" s="43">
        <f t="shared" si="17"/>
        <v>22057989</v>
      </c>
      <c r="I161" s="43">
        <f t="shared" si="17"/>
        <v>9919756</v>
      </c>
      <c r="J161" s="43">
        <f t="shared" si="17"/>
        <v>36049325</v>
      </c>
      <c r="K161" s="33"/>
    </row>
    <row r="162" ht="15.75" customHeight="1">
      <c r="A162" s="26">
        <v>156.0</v>
      </c>
      <c r="B162" s="9"/>
      <c r="C162" s="44" t="s">
        <v>166</v>
      </c>
      <c r="D162" s="54">
        <v>5.75333669E8</v>
      </c>
      <c r="E162" s="54">
        <f t="shared" ref="E162:J162" si="18">sum(E161,E150,E137,E61,E53,E47)</f>
        <v>261475</v>
      </c>
      <c r="F162" s="54">
        <f t="shared" si="18"/>
        <v>541311843</v>
      </c>
      <c r="G162" s="54">
        <f t="shared" si="18"/>
        <v>541573318</v>
      </c>
      <c r="H162" s="54">
        <f t="shared" si="18"/>
        <v>190042437</v>
      </c>
      <c r="I162" s="54">
        <f t="shared" si="18"/>
        <v>99906630</v>
      </c>
      <c r="J162" s="54">
        <f t="shared" si="18"/>
        <v>251624251</v>
      </c>
      <c r="K162" s="33"/>
    </row>
    <row r="163" ht="15.75" customHeight="1">
      <c r="A163" s="26">
        <v>157.0</v>
      </c>
      <c r="B163" s="9"/>
      <c r="C163" s="27" t="s">
        <v>167</v>
      </c>
      <c r="D163" s="28"/>
      <c r="E163" s="28"/>
      <c r="F163" s="28"/>
      <c r="G163" s="28"/>
      <c r="H163" s="28"/>
      <c r="I163" s="28"/>
      <c r="J163" s="29"/>
      <c r="K163" s="33"/>
    </row>
    <row r="164" ht="15.75" customHeight="1">
      <c r="A164" s="26">
        <v>158.0</v>
      </c>
      <c r="B164" s="9"/>
      <c r="C164" s="55" t="s">
        <v>168</v>
      </c>
      <c r="D164" s="56">
        <v>0.0</v>
      </c>
      <c r="E164" s="57">
        <f t="shared" ref="E164:E165" si="19">G164-F164</f>
        <v>0</v>
      </c>
      <c r="F164" s="57">
        <v>0.0</v>
      </c>
      <c r="G164" s="57">
        <v>0.0</v>
      </c>
      <c r="H164" s="32">
        <v>0.0</v>
      </c>
      <c r="I164" s="32">
        <v>0.0</v>
      </c>
      <c r="J164" s="32">
        <v>0.0</v>
      </c>
      <c r="K164" s="33"/>
    </row>
    <row r="165" ht="15.75" customHeight="1">
      <c r="A165" s="26">
        <v>159.0</v>
      </c>
      <c r="B165" s="9"/>
      <c r="C165" s="51" t="s">
        <v>169</v>
      </c>
      <c r="D165" s="34">
        <v>0.0</v>
      </c>
      <c r="E165" s="57">
        <f t="shared" si="19"/>
        <v>-261475</v>
      </c>
      <c r="F165" s="34">
        <v>1.95776945E8</v>
      </c>
      <c r="G165" s="34">
        <v>1.9551547E8</v>
      </c>
      <c r="H165" s="34">
        <v>8.791408E7</v>
      </c>
      <c r="I165" s="34">
        <v>4.1747604E7</v>
      </c>
      <c r="J165" s="34">
        <v>6.5853786E7</v>
      </c>
      <c r="K165" s="33"/>
    </row>
    <row r="166" ht="15.75" customHeight="1">
      <c r="A166" s="26">
        <v>160.0</v>
      </c>
      <c r="B166" s="9"/>
      <c r="C166" s="44" t="s">
        <v>170</v>
      </c>
      <c r="D166" s="46">
        <v>0.0</v>
      </c>
      <c r="E166" s="46">
        <f>sum(E164:E165)</f>
        <v>-261475</v>
      </c>
      <c r="F166" s="46">
        <f t="shared" ref="F166:J166" si="20">SUM(F164:F165)</f>
        <v>195776945</v>
      </c>
      <c r="G166" s="46">
        <f t="shared" si="20"/>
        <v>195515470</v>
      </c>
      <c r="H166" s="46">
        <f t="shared" si="20"/>
        <v>87914080</v>
      </c>
      <c r="I166" s="46">
        <f t="shared" si="20"/>
        <v>41747604</v>
      </c>
      <c r="J166" s="46">
        <f t="shared" si="20"/>
        <v>65853786</v>
      </c>
      <c r="K166" s="33"/>
    </row>
    <row r="167" ht="15.75" customHeight="1">
      <c r="A167" s="26">
        <v>161.0</v>
      </c>
      <c r="B167" s="9"/>
      <c r="C167" s="58" t="s">
        <v>171</v>
      </c>
      <c r="D167" s="59">
        <v>2.31602494E9</v>
      </c>
      <c r="E167" s="59">
        <f t="shared" ref="E167:J167" si="21">sum(E166,E162,E40)</f>
        <v>0</v>
      </c>
      <c r="F167" s="59">
        <f t="shared" si="21"/>
        <v>2316025000</v>
      </c>
      <c r="G167" s="59">
        <f t="shared" si="21"/>
        <v>2316025000</v>
      </c>
      <c r="H167" s="59">
        <f t="shared" si="21"/>
        <v>692012449</v>
      </c>
      <c r="I167" s="59">
        <f t="shared" si="21"/>
        <v>898932652</v>
      </c>
      <c r="J167" s="59">
        <f t="shared" si="21"/>
        <v>725079899</v>
      </c>
      <c r="K167" s="33"/>
    </row>
    <row r="168" ht="15.75" customHeight="1">
      <c r="A168" s="26">
        <v>162.0</v>
      </c>
      <c r="B168" s="9"/>
      <c r="C168" s="23" t="s">
        <v>172</v>
      </c>
      <c r="D168" s="24"/>
      <c r="E168" s="24"/>
      <c r="F168" s="24"/>
      <c r="G168" s="24"/>
      <c r="H168" s="24"/>
      <c r="I168" s="24"/>
      <c r="J168" s="25"/>
      <c r="K168" s="33"/>
    </row>
    <row r="169" ht="15.75" customHeight="1">
      <c r="A169" s="26">
        <v>163.0</v>
      </c>
      <c r="B169" s="9"/>
      <c r="C169" s="27" t="s">
        <v>173</v>
      </c>
      <c r="D169" s="28"/>
      <c r="E169" s="28"/>
      <c r="F169" s="28"/>
      <c r="G169" s="28"/>
      <c r="H169" s="28"/>
      <c r="I169" s="28"/>
      <c r="J169" s="29"/>
      <c r="K169" s="33"/>
    </row>
    <row r="170" ht="15.75" customHeight="1">
      <c r="A170" s="26">
        <v>164.0</v>
      </c>
      <c r="B170" s="9"/>
      <c r="C170" s="55" t="s">
        <v>68</v>
      </c>
      <c r="D170" s="57">
        <v>2161566.0</v>
      </c>
      <c r="E170" s="57">
        <f t="shared" ref="E170:E283" si="22">G170-F170</f>
        <v>0</v>
      </c>
      <c r="F170" s="57">
        <v>0.0</v>
      </c>
      <c r="G170" s="57">
        <v>0.0</v>
      </c>
      <c r="H170" s="32">
        <v>0.0</v>
      </c>
      <c r="I170" s="32">
        <v>0.0</v>
      </c>
      <c r="J170" s="32">
        <v>0.0</v>
      </c>
      <c r="K170" s="33"/>
    </row>
    <row r="171" ht="15.75" customHeight="1">
      <c r="A171" s="26">
        <v>165.0</v>
      </c>
      <c r="B171" s="9"/>
      <c r="C171" s="51" t="s">
        <v>13</v>
      </c>
      <c r="D171" s="34">
        <v>226394.0</v>
      </c>
      <c r="E171" s="57">
        <f t="shared" si="22"/>
        <v>0</v>
      </c>
      <c r="F171" s="57">
        <v>0.0</v>
      </c>
      <c r="G171" s="57">
        <v>0.0</v>
      </c>
      <c r="H171" s="32">
        <v>0.0</v>
      </c>
      <c r="I171" s="32">
        <v>0.0</v>
      </c>
      <c r="J171" s="32">
        <v>0.0</v>
      </c>
      <c r="K171" s="33"/>
    </row>
    <row r="172" ht="15.75" customHeight="1">
      <c r="A172" s="26">
        <v>166.0</v>
      </c>
      <c r="B172" s="9"/>
      <c r="C172" s="51" t="s">
        <v>33</v>
      </c>
      <c r="D172" s="34">
        <v>1831548.0</v>
      </c>
      <c r="E172" s="57">
        <f t="shared" si="22"/>
        <v>0</v>
      </c>
      <c r="F172" s="57">
        <v>0.0</v>
      </c>
      <c r="G172" s="57">
        <v>0.0</v>
      </c>
      <c r="H172" s="32">
        <v>0.0</v>
      </c>
      <c r="I172" s="32">
        <v>0.0</v>
      </c>
      <c r="J172" s="32">
        <v>0.0</v>
      </c>
      <c r="K172" s="33"/>
    </row>
    <row r="173" ht="15.75" customHeight="1">
      <c r="A173" s="26">
        <v>167.0</v>
      </c>
      <c r="B173" s="9"/>
      <c r="C173" s="60" t="s">
        <v>14</v>
      </c>
      <c r="D173" s="34">
        <v>177384.0</v>
      </c>
      <c r="E173" s="57">
        <f t="shared" si="22"/>
        <v>0</v>
      </c>
      <c r="F173" s="57">
        <v>0.0</v>
      </c>
      <c r="G173" s="57">
        <v>0.0</v>
      </c>
      <c r="H173" s="32">
        <v>0.0</v>
      </c>
      <c r="I173" s="32">
        <v>0.0</v>
      </c>
      <c r="J173" s="32">
        <v>0.0</v>
      </c>
      <c r="K173" s="33"/>
    </row>
    <row r="174" ht="15.75" customHeight="1">
      <c r="A174" s="26">
        <v>168.0</v>
      </c>
      <c r="B174" s="9"/>
      <c r="C174" s="51" t="s">
        <v>69</v>
      </c>
      <c r="D174" s="34">
        <v>102041.0</v>
      </c>
      <c r="E174" s="57">
        <f t="shared" si="22"/>
        <v>0</v>
      </c>
      <c r="F174" s="57">
        <v>0.0</v>
      </c>
      <c r="G174" s="57">
        <v>0.0</v>
      </c>
      <c r="H174" s="32">
        <v>0.0</v>
      </c>
      <c r="I174" s="32">
        <v>0.0</v>
      </c>
      <c r="J174" s="32">
        <v>0.0</v>
      </c>
      <c r="K174" s="33"/>
    </row>
    <row r="175" ht="15.75" customHeight="1">
      <c r="A175" s="26">
        <v>169.0</v>
      </c>
      <c r="B175" s="9"/>
      <c r="C175" s="51" t="s">
        <v>174</v>
      </c>
      <c r="D175" s="34">
        <v>866000.0</v>
      </c>
      <c r="E175" s="57">
        <f t="shared" si="22"/>
        <v>0</v>
      </c>
      <c r="F175" s="57">
        <v>0.0</v>
      </c>
      <c r="G175" s="57">
        <v>0.0</v>
      </c>
      <c r="H175" s="32">
        <v>0.0</v>
      </c>
      <c r="I175" s="32">
        <v>0.0</v>
      </c>
      <c r="J175" s="32">
        <v>0.0</v>
      </c>
      <c r="K175" s="33"/>
    </row>
    <row r="176" ht="15.75" customHeight="1">
      <c r="A176" s="26">
        <v>170.0</v>
      </c>
      <c r="B176" s="9"/>
      <c r="C176" s="51" t="s">
        <v>175</v>
      </c>
      <c r="D176" s="34">
        <v>1922353.0</v>
      </c>
      <c r="E176" s="57">
        <f t="shared" si="22"/>
        <v>0</v>
      </c>
      <c r="F176" s="57">
        <v>0.0</v>
      </c>
      <c r="G176" s="57">
        <v>0.0</v>
      </c>
      <c r="H176" s="32">
        <v>0.0</v>
      </c>
      <c r="I176" s="32">
        <v>0.0</v>
      </c>
      <c r="J176" s="32">
        <v>0.0</v>
      </c>
      <c r="K176" s="33"/>
    </row>
    <row r="177" ht="15.75" customHeight="1">
      <c r="A177" s="26">
        <v>171.0</v>
      </c>
      <c r="B177" s="9"/>
      <c r="C177" s="51" t="s">
        <v>70</v>
      </c>
      <c r="D177" s="34">
        <v>809891.0</v>
      </c>
      <c r="E177" s="57">
        <f t="shared" si="22"/>
        <v>0</v>
      </c>
      <c r="F177" s="57">
        <v>0.0</v>
      </c>
      <c r="G177" s="57">
        <v>0.0</v>
      </c>
      <c r="H177" s="32">
        <v>0.0</v>
      </c>
      <c r="I177" s="32">
        <v>0.0</v>
      </c>
      <c r="J177" s="32">
        <v>0.0</v>
      </c>
      <c r="K177" s="33"/>
    </row>
    <row r="178" ht="15.75" customHeight="1">
      <c r="A178" s="26">
        <v>172.0</v>
      </c>
      <c r="B178" s="9"/>
      <c r="C178" s="51" t="s">
        <v>71</v>
      </c>
      <c r="D178" s="34">
        <v>612039.0</v>
      </c>
      <c r="E178" s="57">
        <f t="shared" si="22"/>
        <v>0</v>
      </c>
      <c r="F178" s="57">
        <v>0.0</v>
      </c>
      <c r="G178" s="57">
        <v>0.0</v>
      </c>
      <c r="H178" s="32">
        <v>0.0</v>
      </c>
      <c r="I178" s="32">
        <v>0.0</v>
      </c>
      <c r="J178" s="32">
        <v>0.0</v>
      </c>
      <c r="K178" s="33"/>
    </row>
    <row r="179" ht="15.75" customHeight="1">
      <c r="A179" s="26">
        <v>173.0</v>
      </c>
      <c r="B179" s="9"/>
      <c r="C179" s="51" t="s">
        <v>72</v>
      </c>
      <c r="D179" s="34">
        <v>738300.0</v>
      </c>
      <c r="E179" s="57">
        <f t="shared" si="22"/>
        <v>0</v>
      </c>
      <c r="F179" s="57">
        <v>0.0</v>
      </c>
      <c r="G179" s="57">
        <v>0.0</v>
      </c>
      <c r="H179" s="32">
        <v>0.0</v>
      </c>
      <c r="I179" s="32">
        <v>0.0</v>
      </c>
      <c r="J179" s="32">
        <v>0.0</v>
      </c>
      <c r="K179" s="33"/>
    </row>
    <row r="180" ht="15.75" customHeight="1">
      <c r="A180" s="26">
        <v>174.0</v>
      </c>
      <c r="B180" s="9"/>
      <c r="C180" s="51" t="s">
        <v>15</v>
      </c>
      <c r="D180" s="34">
        <v>171843.0</v>
      </c>
      <c r="E180" s="57">
        <f t="shared" si="22"/>
        <v>0</v>
      </c>
      <c r="F180" s="57">
        <v>0.0</v>
      </c>
      <c r="G180" s="57">
        <v>0.0</v>
      </c>
      <c r="H180" s="32">
        <v>0.0</v>
      </c>
      <c r="I180" s="32">
        <v>0.0</v>
      </c>
      <c r="J180" s="32">
        <v>0.0</v>
      </c>
      <c r="K180" s="33"/>
    </row>
    <row r="181" ht="15.75" customHeight="1">
      <c r="A181" s="26">
        <v>175.0</v>
      </c>
      <c r="B181" s="9"/>
      <c r="C181" s="55" t="s">
        <v>73</v>
      </c>
      <c r="D181" s="34">
        <v>440888.0</v>
      </c>
      <c r="E181" s="57">
        <f t="shared" si="22"/>
        <v>0</v>
      </c>
      <c r="F181" s="57">
        <v>0.0</v>
      </c>
      <c r="G181" s="57">
        <v>0.0</v>
      </c>
      <c r="H181" s="32">
        <v>0.0</v>
      </c>
      <c r="I181" s="32">
        <v>0.0</v>
      </c>
      <c r="J181" s="32">
        <v>0.0</v>
      </c>
      <c r="K181" s="33"/>
    </row>
    <row r="182" ht="15.75" customHeight="1">
      <c r="A182" s="26">
        <v>176.0</v>
      </c>
      <c r="B182" s="9"/>
      <c r="C182" s="51" t="s">
        <v>61</v>
      </c>
      <c r="D182" s="34">
        <v>458243.0</v>
      </c>
      <c r="E182" s="57">
        <f t="shared" si="22"/>
        <v>0</v>
      </c>
      <c r="F182" s="57">
        <v>0.0</v>
      </c>
      <c r="G182" s="57">
        <v>0.0</v>
      </c>
      <c r="H182" s="32">
        <v>0.0</v>
      </c>
      <c r="I182" s="32">
        <v>0.0</v>
      </c>
      <c r="J182" s="32">
        <v>0.0</v>
      </c>
      <c r="K182" s="33"/>
    </row>
    <row r="183" ht="15.75" customHeight="1">
      <c r="A183" s="26">
        <v>177.0</v>
      </c>
      <c r="B183" s="9"/>
      <c r="C183" s="51" t="s">
        <v>74</v>
      </c>
      <c r="D183" s="34">
        <v>500962.0</v>
      </c>
      <c r="E183" s="57">
        <f t="shared" si="22"/>
        <v>0</v>
      </c>
      <c r="F183" s="57">
        <v>0.0</v>
      </c>
      <c r="G183" s="57">
        <v>0.0</v>
      </c>
      <c r="H183" s="32">
        <v>0.0</v>
      </c>
      <c r="I183" s="32">
        <v>0.0</v>
      </c>
      <c r="J183" s="32">
        <v>0.0</v>
      </c>
      <c r="K183" s="33"/>
    </row>
    <row r="184" ht="15.75" customHeight="1">
      <c r="A184" s="26">
        <v>178.0</v>
      </c>
      <c r="B184" s="9"/>
      <c r="C184" s="51" t="s">
        <v>75</v>
      </c>
      <c r="D184" s="34">
        <v>726000.0</v>
      </c>
      <c r="E184" s="57">
        <f t="shared" si="22"/>
        <v>0</v>
      </c>
      <c r="F184" s="57">
        <v>0.0</v>
      </c>
      <c r="G184" s="57">
        <v>0.0</v>
      </c>
      <c r="H184" s="32">
        <v>0.0</v>
      </c>
      <c r="I184" s="32">
        <v>0.0</v>
      </c>
      <c r="J184" s="32">
        <v>0.0</v>
      </c>
      <c r="K184" s="33"/>
    </row>
    <row r="185" ht="15.75" customHeight="1">
      <c r="A185" s="26">
        <v>179.0</v>
      </c>
      <c r="B185" s="9"/>
      <c r="C185" s="51" t="s">
        <v>76</v>
      </c>
      <c r="D185" s="34">
        <v>377168.0</v>
      </c>
      <c r="E185" s="57">
        <f t="shared" si="22"/>
        <v>0</v>
      </c>
      <c r="F185" s="57">
        <v>0.0</v>
      </c>
      <c r="G185" s="57">
        <v>0.0</v>
      </c>
      <c r="H185" s="32">
        <v>0.0</v>
      </c>
      <c r="I185" s="32">
        <v>0.0</v>
      </c>
      <c r="J185" s="32">
        <v>0.0</v>
      </c>
      <c r="K185" s="33"/>
    </row>
    <row r="186" ht="15.75" customHeight="1">
      <c r="A186" s="26">
        <v>180.0</v>
      </c>
      <c r="B186" s="9"/>
      <c r="C186" s="51" t="s">
        <v>77</v>
      </c>
      <c r="D186" s="34">
        <v>588085.0</v>
      </c>
      <c r="E186" s="57">
        <f t="shared" si="22"/>
        <v>0</v>
      </c>
      <c r="F186" s="57">
        <v>0.0</v>
      </c>
      <c r="G186" s="57">
        <v>0.0</v>
      </c>
      <c r="H186" s="32">
        <v>0.0</v>
      </c>
      <c r="I186" s="32">
        <v>0.0</v>
      </c>
      <c r="J186" s="32">
        <v>0.0</v>
      </c>
      <c r="K186" s="33"/>
    </row>
    <row r="187" ht="15.75" customHeight="1">
      <c r="A187" s="26">
        <v>181.0</v>
      </c>
      <c r="B187" s="9"/>
      <c r="C187" s="51" t="s">
        <v>176</v>
      </c>
      <c r="D187" s="34">
        <v>920000.0</v>
      </c>
      <c r="E187" s="57">
        <f t="shared" si="22"/>
        <v>0</v>
      </c>
      <c r="F187" s="57">
        <v>0.0</v>
      </c>
      <c r="G187" s="57">
        <v>0.0</v>
      </c>
      <c r="H187" s="32">
        <v>0.0</v>
      </c>
      <c r="I187" s="32">
        <v>0.0</v>
      </c>
      <c r="J187" s="32">
        <v>0.0</v>
      </c>
      <c r="K187" s="33"/>
    </row>
    <row r="188" ht="15.75" customHeight="1">
      <c r="A188" s="26">
        <v>182.0</v>
      </c>
      <c r="B188" s="9"/>
      <c r="C188" s="51" t="s">
        <v>78</v>
      </c>
      <c r="D188" s="34">
        <v>223972.0</v>
      </c>
      <c r="E188" s="57">
        <f t="shared" si="22"/>
        <v>0</v>
      </c>
      <c r="F188" s="57">
        <v>0.0</v>
      </c>
      <c r="G188" s="57">
        <v>0.0</v>
      </c>
      <c r="H188" s="32">
        <v>0.0</v>
      </c>
      <c r="I188" s="32">
        <v>0.0</v>
      </c>
      <c r="J188" s="32">
        <v>0.0</v>
      </c>
      <c r="K188" s="33"/>
    </row>
    <row r="189" ht="15.75" customHeight="1">
      <c r="A189" s="26">
        <v>183.0</v>
      </c>
      <c r="B189" s="9"/>
      <c r="C189" s="51" t="s">
        <v>79</v>
      </c>
      <c r="D189" s="34">
        <v>513575.0</v>
      </c>
      <c r="E189" s="57">
        <f t="shared" si="22"/>
        <v>0</v>
      </c>
      <c r="F189" s="57">
        <v>0.0</v>
      </c>
      <c r="G189" s="57">
        <v>0.0</v>
      </c>
      <c r="H189" s="32">
        <v>0.0</v>
      </c>
      <c r="I189" s="32">
        <v>0.0</v>
      </c>
      <c r="J189" s="32">
        <v>0.0</v>
      </c>
      <c r="K189" s="33"/>
    </row>
    <row r="190" ht="15.75" customHeight="1">
      <c r="A190" s="26">
        <v>184.0</v>
      </c>
      <c r="B190" s="9"/>
      <c r="C190" s="51" t="s">
        <v>80</v>
      </c>
      <c r="D190" s="34">
        <v>2233200.0</v>
      </c>
      <c r="E190" s="57">
        <f t="shared" si="22"/>
        <v>0</v>
      </c>
      <c r="F190" s="57">
        <v>0.0</v>
      </c>
      <c r="G190" s="57">
        <v>0.0</v>
      </c>
      <c r="H190" s="32">
        <v>0.0</v>
      </c>
      <c r="I190" s="32">
        <v>0.0</v>
      </c>
      <c r="J190" s="32">
        <v>0.0</v>
      </c>
      <c r="K190" s="33"/>
    </row>
    <row r="191" ht="15.75" customHeight="1">
      <c r="A191" s="26">
        <v>185.0</v>
      </c>
      <c r="B191" s="9"/>
      <c r="C191" s="51" t="s">
        <v>177</v>
      </c>
      <c r="D191" s="34">
        <v>589000.0</v>
      </c>
      <c r="E191" s="57">
        <f t="shared" si="22"/>
        <v>0</v>
      </c>
      <c r="F191" s="57">
        <v>0.0</v>
      </c>
      <c r="G191" s="57">
        <v>0.0</v>
      </c>
      <c r="H191" s="32">
        <v>0.0</v>
      </c>
      <c r="I191" s="32">
        <v>0.0</v>
      </c>
      <c r="J191" s="32">
        <v>0.0</v>
      </c>
      <c r="K191" s="33"/>
    </row>
    <row r="192" ht="15.75" customHeight="1">
      <c r="A192" s="26">
        <v>186.0</v>
      </c>
      <c r="B192" s="9"/>
      <c r="C192" s="51" t="s">
        <v>49</v>
      </c>
      <c r="D192" s="34">
        <v>1694.0</v>
      </c>
      <c r="E192" s="57">
        <f t="shared" si="22"/>
        <v>0</v>
      </c>
      <c r="F192" s="57">
        <v>0.0</v>
      </c>
      <c r="G192" s="57">
        <v>0.0</v>
      </c>
      <c r="H192" s="32">
        <v>0.0</v>
      </c>
      <c r="I192" s="32">
        <v>0.0</v>
      </c>
      <c r="J192" s="32">
        <v>0.0</v>
      </c>
      <c r="K192" s="33"/>
    </row>
    <row r="193" ht="15.75" customHeight="1">
      <c r="A193" s="26">
        <v>187.0</v>
      </c>
      <c r="B193" s="9"/>
      <c r="C193" s="51" t="s">
        <v>81</v>
      </c>
      <c r="D193" s="34">
        <v>402857.0</v>
      </c>
      <c r="E193" s="57">
        <f t="shared" si="22"/>
        <v>0</v>
      </c>
      <c r="F193" s="57">
        <v>0.0</v>
      </c>
      <c r="G193" s="57">
        <v>0.0</v>
      </c>
      <c r="H193" s="32">
        <v>0.0</v>
      </c>
      <c r="I193" s="32">
        <v>0.0</v>
      </c>
      <c r="J193" s="32">
        <v>0.0</v>
      </c>
      <c r="K193" s="33"/>
    </row>
    <row r="194" ht="15.75" customHeight="1">
      <c r="A194" s="26">
        <v>188.0</v>
      </c>
      <c r="B194" s="9"/>
      <c r="C194" s="51" t="s">
        <v>16</v>
      </c>
      <c r="D194" s="34">
        <v>539166.0</v>
      </c>
      <c r="E194" s="57">
        <f t="shared" si="22"/>
        <v>0</v>
      </c>
      <c r="F194" s="57">
        <v>0.0</v>
      </c>
      <c r="G194" s="57">
        <v>0.0</v>
      </c>
      <c r="H194" s="32">
        <v>0.0</v>
      </c>
      <c r="I194" s="32">
        <v>0.0</v>
      </c>
      <c r="J194" s="32">
        <v>0.0</v>
      </c>
      <c r="K194" s="33"/>
    </row>
    <row r="195" ht="15.75" customHeight="1">
      <c r="A195" s="26">
        <v>189.0</v>
      </c>
      <c r="B195" s="9"/>
      <c r="C195" s="51" t="s">
        <v>82</v>
      </c>
      <c r="D195" s="34">
        <v>333365.0</v>
      </c>
      <c r="E195" s="57">
        <f t="shared" si="22"/>
        <v>0</v>
      </c>
      <c r="F195" s="57">
        <v>0.0</v>
      </c>
      <c r="G195" s="57">
        <v>0.0</v>
      </c>
      <c r="H195" s="32">
        <v>0.0</v>
      </c>
      <c r="I195" s="32">
        <v>0.0</v>
      </c>
      <c r="J195" s="32">
        <v>0.0</v>
      </c>
      <c r="K195" s="33"/>
    </row>
    <row r="196" ht="15.75" customHeight="1">
      <c r="A196" s="26">
        <v>190.0</v>
      </c>
      <c r="B196" s="9"/>
      <c r="C196" s="51" t="s">
        <v>83</v>
      </c>
      <c r="D196" s="34">
        <v>509999.0</v>
      </c>
      <c r="E196" s="57">
        <f t="shared" si="22"/>
        <v>0</v>
      </c>
      <c r="F196" s="57">
        <v>0.0</v>
      </c>
      <c r="G196" s="57">
        <v>0.0</v>
      </c>
      <c r="H196" s="32">
        <v>0.0</v>
      </c>
      <c r="I196" s="32">
        <v>0.0</v>
      </c>
      <c r="J196" s="32">
        <v>0.0</v>
      </c>
      <c r="K196" s="33"/>
    </row>
    <row r="197" ht="15.75" customHeight="1">
      <c r="A197" s="26">
        <v>191.0</v>
      </c>
      <c r="B197" s="9"/>
      <c r="C197" s="51" t="s">
        <v>178</v>
      </c>
      <c r="D197" s="34">
        <v>592000.0</v>
      </c>
      <c r="E197" s="57">
        <f t="shared" si="22"/>
        <v>0</v>
      </c>
      <c r="F197" s="57">
        <v>0.0</v>
      </c>
      <c r="G197" s="57">
        <v>0.0</v>
      </c>
      <c r="H197" s="32">
        <v>0.0</v>
      </c>
      <c r="I197" s="32">
        <v>0.0</v>
      </c>
      <c r="J197" s="32">
        <v>0.0</v>
      </c>
      <c r="K197" s="33"/>
    </row>
    <row r="198" ht="15.75" customHeight="1">
      <c r="A198" s="26">
        <v>192.0</v>
      </c>
      <c r="B198" s="9"/>
      <c r="C198" s="51" t="s">
        <v>84</v>
      </c>
      <c r="D198" s="34">
        <v>638762.0</v>
      </c>
      <c r="E198" s="57">
        <f t="shared" si="22"/>
        <v>0</v>
      </c>
      <c r="F198" s="57">
        <v>0.0</v>
      </c>
      <c r="G198" s="57">
        <v>0.0</v>
      </c>
      <c r="H198" s="32">
        <v>0.0</v>
      </c>
      <c r="I198" s="32">
        <v>0.0</v>
      </c>
      <c r="J198" s="32">
        <v>0.0</v>
      </c>
      <c r="K198" s="33"/>
    </row>
    <row r="199" ht="15.75" customHeight="1">
      <c r="A199" s="26">
        <v>193.0</v>
      </c>
      <c r="B199" s="9"/>
      <c r="C199" s="51" t="s">
        <v>85</v>
      </c>
      <c r="D199" s="34">
        <v>244772.0</v>
      </c>
      <c r="E199" s="57">
        <f t="shared" si="22"/>
        <v>0</v>
      </c>
      <c r="F199" s="57">
        <v>0.0</v>
      </c>
      <c r="G199" s="57">
        <v>0.0</v>
      </c>
      <c r="H199" s="32">
        <v>0.0</v>
      </c>
      <c r="I199" s="32">
        <v>0.0</v>
      </c>
      <c r="J199" s="32">
        <v>0.0</v>
      </c>
      <c r="K199" s="33"/>
    </row>
    <row r="200" ht="15.75" customHeight="1">
      <c r="A200" s="26">
        <v>194.0</v>
      </c>
      <c r="B200" s="9"/>
      <c r="C200" s="51" t="s">
        <v>55</v>
      </c>
      <c r="D200" s="34">
        <v>477575.0</v>
      </c>
      <c r="E200" s="57">
        <f t="shared" si="22"/>
        <v>0</v>
      </c>
      <c r="F200" s="57">
        <v>0.0</v>
      </c>
      <c r="G200" s="57">
        <v>0.0</v>
      </c>
      <c r="H200" s="32">
        <v>0.0</v>
      </c>
      <c r="I200" s="32">
        <v>0.0</v>
      </c>
      <c r="J200" s="32">
        <v>0.0</v>
      </c>
      <c r="K200" s="33"/>
    </row>
    <row r="201" ht="15.75" customHeight="1">
      <c r="A201" s="26">
        <v>195.0</v>
      </c>
      <c r="B201" s="9"/>
      <c r="C201" s="51" t="s">
        <v>86</v>
      </c>
      <c r="D201" s="34">
        <v>697512.0</v>
      </c>
      <c r="E201" s="57">
        <f t="shared" si="22"/>
        <v>0</v>
      </c>
      <c r="F201" s="57">
        <v>0.0</v>
      </c>
      <c r="G201" s="57">
        <v>0.0</v>
      </c>
      <c r="H201" s="32">
        <v>0.0</v>
      </c>
      <c r="I201" s="32">
        <v>0.0</v>
      </c>
      <c r="J201" s="32">
        <v>0.0</v>
      </c>
      <c r="K201" s="33"/>
    </row>
    <row r="202" ht="15.75" customHeight="1">
      <c r="A202" s="26">
        <v>196.0</v>
      </c>
      <c r="B202" s="9"/>
      <c r="C202" s="51" t="s">
        <v>87</v>
      </c>
      <c r="D202" s="34">
        <v>540003.0</v>
      </c>
      <c r="E202" s="57">
        <f t="shared" si="22"/>
        <v>0</v>
      </c>
      <c r="F202" s="57">
        <v>0.0</v>
      </c>
      <c r="G202" s="57">
        <v>0.0</v>
      </c>
      <c r="H202" s="32">
        <v>0.0</v>
      </c>
      <c r="I202" s="32">
        <v>0.0</v>
      </c>
      <c r="J202" s="32">
        <v>0.0</v>
      </c>
      <c r="K202" s="33"/>
    </row>
    <row r="203" ht="15.75" customHeight="1">
      <c r="A203" s="26">
        <v>197.0</v>
      </c>
      <c r="B203" s="9"/>
      <c r="C203" s="51" t="s">
        <v>35</v>
      </c>
      <c r="D203" s="34">
        <v>1421782.0</v>
      </c>
      <c r="E203" s="57">
        <f t="shared" si="22"/>
        <v>0</v>
      </c>
      <c r="F203" s="57">
        <v>0.0</v>
      </c>
      <c r="G203" s="57">
        <v>0.0</v>
      </c>
      <c r="H203" s="32">
        <v>0.0</v>
      </c>
      <c r="I203" s="32">
        <v>0.0</v>
      </c>
      <c r="J203" s="32">
        <v>0.0</v>
      </c>
      <c r="K203" s="33"/>
    </row>
    <row r="204" ht="15.75" customHeight="1">
      <c r="A204" s="26">
        <v>198.0</v>
      </c>
      <c r="B204" s="9"/>
      <c r="C204" s="60" t="s">
        <v>88</v>
      </c>
      <c r="D204" s="34">
        <v>453781.0</v>
      </c>
      <c r="E204" s="57">
        <f t="shared" si="22"/>
        <v>0</v>
      </c>
      <c r="F204" s="57">
        <v>0.0</v>
      </c>
      <c r="G204" s="57">
        <v>0.0</v>
      </c>
      <c r="H204" s="32">
        <v>0.0</v>
      </c>
      <c r="I204" s="32">
        <v>0.0</v>
      </c>
      <c r="J204" s="32">
        <v>0.0</v>
      </c>
      <c r="K204" s="33"/>
    </row>
    <row r="205" ht="15.75" customHeight="1">
      <c r="A205" s="26">
        <v>199.0</v>
      </c>
      <c r="B205" s="9"/>
      <c r="C205" s="51" t="s">
        <v>89</v>
      </c>
      <c r="D205" s="34">
        <v>597260.0</v>
      </c>
      <c r="E205" s="57">
        <f t="shared" si="22"/>
        <v>0</v>
      </c>
      <c r="F205" s="57">
        <v>0.0</v>
      </c>
      <c r="G205" s="57">
        <v>0.0</v>
      </c>
      <c r="H205" s="32">
        <v>0.0</v>
      </c>
      <c r="I205" s="32">
        <v>0.0</v>
      </c>
      <c r="J205" s="32">
        <v>0.0</v>
      </c>
      <c r="K205" s="33"/>
    </row>
    <row r="206" ht="15.75" customHeight="1">
      <c r="A206" s="26">
        <v>200.0</v>
      </c>
      <c r="B206" s="9"/>
      <c r="C206" s="51" t="s">
        <v>90</v>
      </c>
      <c r="D206" s="34">
        <v>382858.0</v>
      </c>
      <c r="E206" s="57">
        <f t="shared" si="22"/>
        <v>0</v>
      </c>
      <c r="F206" s="57">
        <v>0.0</v>
      </c>
      <c r="G206" s="57">
        <v>0.0</v>
      </c>
      <c r="H206" s="32">
        <v>0.0</v>
      </c>
      <c r="I206" s="32">
        <v>0.0</v>
      </c>
      <c r="J206" s="32">
        <v>0.0</v>
      </c>
      <c r="K206" s="33"/>
    </row>
    <row r="207" ht="15.75" customHeight="1">
      <c r="A207" s="26">
        <v>201.0</v>
      </c>
      <c r="B207" s="9"/>
      <c r="C207" s="55" t="s">
        <v>36</v>
      </c>
      <c r="D207" s="34">
        <v>656225.0</v>
      </c>
      <c r="E207" s="57">
        <f t="shared" si="22"/>
        <v>0</v>
      </c>
      <c r="F207" s="57">
        <v>0.0</v>
      </c>
      <c r="G207" s="57">
        <v>0.0</v>
      </c>
      <c r="H207" s="32">
        <v>0.0</v>
      </c>
      <c r="I207" s="32">
        <v>0.0</v>
      </c>
      <c r="J207" s="32">
        <v>0.0</v>
      </c>
      <c r="K207" s="33"/>
    </row>
    <row r="208" ht="15.75" customHeight="1">
      <c r="A208" s="26">
        <v>202.0</v>
      </c>
      <c r="B208" s="9"/>
      <c r="C208" s="51" t="s">
        <v>179</v>
      </c>
      <c r="D208" s="34">
        <v>713000.0</v>
      </c>
      <c r="E208" s="57">
        <f t="shared" si="22"/>
        <v>0</v>
      </c>
      <c r="F208" s="57">
        <v>0.0</v>
      </c>
      <c r="G208" s="57">
        <v>0.0</v>
      </c>
      <c r="H208" s="32">
        <v>0.0</v>
      </c>
      <c r="I208" s="32">
        <v>0.0</v>
      </c>
      <c r="J208" s="32">
        <v>0.0</v>
      </c>
      <c r="K208" s="33"/>
    </row>
    <row r="209" ht="15.75" customHeight="1">
      <c r="A209" s="26">
        <v>203.0</v>
      </c>
      <c r="B209" s="9"/>
      <c r="C209" s="51" t="s">
        <v>50</v>
      </c>
      <c r="D209" s="34">
        <v>729143.0</v>
      </c>
      <c r="E209" s="57">
        <f t="shared" si="22"/>
        <v>0</v>
      </c>
      <c r="F209" s="57">
        <v>0.0</v>
      </c>
      <c r="G209" s="57">
        <v>0.0</v>
      </c>
      <c r="H209" s="32">
        <v>0.0</v>
      </c>
      <c r="I209" s="32">
        <v>0.0</v>
      </c>
      <c r="J209" s="32">
        <v>0.0</v>
      </c>
      <c r="K209" s="33"/>
    </row>
    <row r="210" ht="15.75" customHeight="1">
      <c r="A210" s="26">
        <v>204.0</v>
      </c>
      <c r="B210" s="9"/>
      <c r="C210" s="51" t="s">
        <v>91</v>
      </c>
      <c r="D210" s="34">
        <v>493931.0</v>
      </c>
      <c r="E210" s="57">
        <f t="shared" si="22"/>
        <v>0</v>
      </c>
      <c r="F210" s="57">
        <v>0.0</v>
      </c>
      <c r="G210" s="57">
        <v>0.0</v>
      </c>
      <c r="H210" s="32">
        <v>0.0</v>
      </c>
      <c r="I210" s="32">
        <v>0.0</v>
      </c>
      <c r="J210" s="32">
        <v>0.0</v>
      </c>
      <c r="K210" s="33"/>
    </row>
    <row r="211" ht="15.75" customHeight="1">
      <c r="A211" s="26">
        <v>205.0</v>
      </c>
      <c r="B211" s="9"/>
      <c r="C211" s="51" t="s">
        <v>92</v>
      </c>
      <c r="D211" s="34">
        <v>414754.0</v>
      </c>
      <c r="E211" s="57">
        <f t="shared" si="22"/>
        <v>0</v>
      </c>
      <c r="F211" s="57">
        <v>0.0</v>
      </c>
      <c r="G211" s="57">
        <v>0.0</v>
      </c>
      <c r="H211" s="32">
        <v>0.0</v>
      </c>
      <c r="I211" s="32">
        <v>0.0</v>
      </c>
      <c r="J211" s="32">
        <v>0.0</v>
      </c>
      <c r="K211" s="33"/>
    </row>
    <row r="212" ht="15.75" customHeight="1">
      <c r="A212" s="26">
        <v>206.0</v>
      </c>
      <c r="B212" s="9"/>
      <c r="C212" s="51" t="s">
        <v>93</v>
      </c>
      <c r="D212" s="34">
        <v>337691.0</v>
      </c>
      <c r="E212" s="57">
        <f t="shared" si="22"/>
        <v>0</v>
      </c>
      <c r="F212" s="57">
        <v>0.0</v>
      </c>
      <c r="G212" s="57">
        <v>0.0</v>
      </c>
      <c r="H212" s="32">
        <v>0.0</v>
      </c>
      <c r="I212" s="32">
        <v>0.0</v>
      </c>
      <c r="J212" s="32">
        <v>0.0</v>
      </c>
      <c r="K212" s="33"/>
    </row>
    <row r="213" ht="15.75" customHeight="1">
      <c r="A213" s="26">
        <v>207.0</v>
      </c>
      <c r="B213" s="9"/>
      <c r="C213" s="51" t="s">
        <v>94</v>
      </c>
      <c r="D213" s="34">
        <v>1137738.0</v>
      </c>
      <c r="E213" s="57">
        <f t="shared" si="22"/>
        <v>0</v>
      </c>
      <c r="F213" s="57">
        <v>0.0</v>
      </c>
      <c r="G213" s="57">
        <v>0.0</v>
      </c>
      <c r="H213" s="32">
        <v>0.0</v>
      </c>
      <c r="I213" s="32">
        <v>0.0</v>
      </c>
      <c r="J213" s="32">
        <v>0.0</v>
      </c>
      <c r="K213" s="33"/>
    </row>
    <row r="214" ht="15.75" customHeight="1">
      <c r="A214" s="26">
        <v>208.0</v>
      </c>
      <c r="B214" s="9"/>
      <c r="C214" s="51" t="s">
        <v>51</v>
      </c>
      <c r="D214" s="34">
        <v>444897.0</v>
      </c>
      <c r="E214" s="57">
        <f t="shared" si="22"/>
        <v>0</v>
      </c>
      <c r="F214" s="57">
        <v>0.0</v>
      </c>
      <c r="G214" s="57">
        <v>0.0</v>
      </c>
      <c r="H214" s="32">
        <v>0.0</v>
      </c>
      <c r="I214" s="32">
        <v>0.0</v>
      </c>
      <c r="J214" s="32">
        <v>0.0</v>
      </c>
      <c r="K214" s="33"/>
    </row>
    <row r="215" ht="15.75" customHeight="1">
      <c r="A215" s="26">
        <v>209.0</v>
      </c>
      <c r="B215" s="9"/>
      <c r="C215" s="51" t="s">
        <v>95</v>
      </c>
      <c r="D215" s="34">
        <v>486604.0</v>
      </c>
      <c r="E215" s="57">
        <f t="shared" si="22"/>
        <v>0</v>
      </c>
      <c r="F215" s="57">
        <v>0.0</v>
      </c>
      <c r="G215" s="57">
        <v>0.0</v>
      </c>
      <c r="H215" s="32">
        <v>0.0</v>
      </c>
      <c r="I215" s="32">
        <v>0.0</v>
      </c>
      <c r="J215" s="32">
        <v>0.0</v>
      </c>
      <c r="K215" s="33"/>
    </row>
    <row r="216" ht="15.75" customHeight="1">
      <c r="A216" s="26">
        <v>210.0</v>
      </c>
      <c r="B216" s="9"/>
      <c r="C216" s="51" t="s">
        <v>96</v>
      </c>
      <c r="D216" s="34">
        <v>534326.0</v>
      </c>
      <c r="E216" s="57">
        <f t="shared" si="22"/>
        <v>0</v>
      </c>
      <c r="F216" s="57">
        <v>0.0</v>
      </c>
      <c r="G216" s="57">
        <v>0.0</v>
      </c>
      <c r="H216" s="32">
        <v>0.0</v>
      </c>
      <c r="I216" s="32">
        <v>0.0</v>
      </c>
      <c r="J216" s="32">
        <v>0.0</v>
      </c>
      <c r="K216" s="33"/>
    </row>
    <row r="217" ht="15.75" customHeight="1">
      <c r="A217" s="26">
        <v>211.0</v>
      </c>
      <c r="B217" s="9"/>
      <c r="C217" s="51" t="s">
        <v>97</v>
      </c>
      <c r="D217" s="34">
        <v>562242.0</v>
      </c>
      <c r="E217" s="57">
        <f t="shared" si="22"/>
        <v>0</v>
      </c>
      <c r="F217" s="57">
        <v>0.0</v>
      </c>
      <c r="G217" s="57">
        <v>0.0</v>
      </c>
      <c r="H217" s="32">
        <v>0.0</v>
      </c>
      <c r="I217" s="32">
        <v>0.0</v>
      </c>
      <c r="J217" s="32">
        <v>0.0</v>
      </c>
      <c r="K217" s="33"/>
    </row>
    <row r="218" ht="15.75" customHeight="1">
      <c r="A218" s="26">
        <v>212.0</v>
      </c>
      <c r="B218" s="9"/>
      <c r="C218" s="51" t="s">
        <v>19</v>
      </c>
      <c r="D218" s="34">
        <v>186310.0</v>
      </c>
      <c r="E218" s="57">
        <f t="shared" si="22"/>
        <v>0</v>
      </c>
      <c r="F218" s="57">
        <v>0.0</v>
      </c>
      <c r="G218" s="57">
        <v>0.0</v>
      </c>
      <c r="H218" s="32">
        <v>0.0</v>
      </c>
      <c r="I218" s="32">
        <v>0.0</v>
      </c>
      <c r="J218" s="32">
        <v>0.0</v>
      </c>
      <c r="K218" s="33"/>
    </row>
    <row r="219" ht="15.75" customHeight="1">
      <c r="A219" s="26">
        <v>213.0</v>
      </c>
      <c r="B219" s="9"/>
      <c r="C219" s="51" t="s">
        <v>98</v>
      </c>
      <c r="D219" s="34">
        <v>531770.0</v>
      </c>
      <c r="E219" s="57">
        <f t="shared" si="22"/>
        <v>0</v>
      </c>
      <c r="F219" s="57">
        <v>0.0</v>
      </c>
      <c r="G219" s="57">
        <v>0.0</v>
      </c>
      <c r="H219" s="32">
        <v>0.0</v>
      </c>
      <c r="I219" s="32">
        <v>0.0</v>
      </c>
      <c r="J219" s="32">
        <v>0.0</v>
      </c>
      <c r="K219" s="33"/>
    </row>
    <row r="220" ht="15.75" customHeight="1">
      <c r="A220" s="26">
        <v>214.0</v>
      </c>
      <c r="B220" s="9"/>
      <c r="C220" s="51" t="s">
        <v>99</v>
      </c>
      <c r="D220" s="34">
        <v>589659.0</v>
      </c>
      <c r="E220" s="57">
        <f t="shared" si="22"/>
        <v>0</v>
      </c>
      <c r="F220" s="57">
        <v>0.0</v>
      </c>
      <c r="G220" s="57">
        <v>0.0</v>
      </c>
      <c r="H220" s="32">
        <v>0.0</v>
      </c>
      <c r="I220" s="32">
        <v>0.0</v>
      </c>
      <c r="J220" s="32">
        <v>0.0</v>
      </c>
      <c r="K220" s="33"/>
    </row>
    <row r="221" ht="15.75" customHeight="1">
      <c r="A221" s="26">
        <v>215.0</v>
      </c>
      <c r="B221" s="9"/>
      <c r="C221" s="51" t="s">
        <v>37</v>
      </c>
      <c r="D221" s="34">
        <v>715379.0</v>
      </c>
      <c r="E221" s="57">
        <f t="shared" si="22"/>
        <v>0</v>
      </c>
      <c r="F221" s="57">
        <v>0.0</v>
      </c>
      <c r="G221" s="57">
        <v>0.0</v>
      </c>
      <c r="H221" s="32">
        <v>0.0</v>
      </c>
      <c r="I221" s="32">
        <v>0.0</v>
      </c>
      <c r="J221" s="32">
        <v>0.0</v>
      </c>
      <c r="K221" s="33"/>
    </row>
    <row r="222" ht="15.75" customHeight="1">
      <c r="A222" s="26">
        <v>216.0</v>
      </c>
      <c r="B222" s="9"/>
      <c r="C222" s="51" t="s">
        <v>20</v>
      </c>
      <c r="D222" s="34">
        <v>275672.0</v>
      </c>
      <c r="E222" s="57">
        <f t="shared" si="22"/>
        <v>0</v>
      </c>
      <c r="F222" s="57">
        <v>0.0</v>
      </c>
      <c r="G222" s="57">
        <v>0.0</v>
      </c>
      <c r="H222" s="32">
        <v>0.0</v>
      </c>
      <c r="I222" s="32">
        <v>0.0</v>
      </c>
      <c r="J222" s="32">
        <v>0.0</v>
      </c>
      <c r="K222" s="33"/>
    </row>
    <row r="223" ht="15.75" customHeight="1">
      <c r="A223" s="26">
        <v>217.0</v>
      </c>
      <c r="B223" s="9"/>
      <c r="C223" s="51" t="s">
        <v>100</v>
      </c>
      <c r="D223" s="34">
        <v>532638.0</v>
      </c>
      <c r="E223" s="57">
        <f t="shared" si="22"/>
        <v>0</v>
      </c>
      <c r="F223" s="57">
        <v>0.0</v>
      </c>
      <c r="G223" s="57">
        <v>0.0</v>
      </c>
      <c r="H223" s="32">
        <v>0.0</v>
      </c>
      <c r="I223" s="32">
        <v>0.0</v>
      </c>
      <c r="J223" s="32">
        <v>0.0</v>
      </c>
      <c r="K223" s="33"/>
    </row>
    <row r="224" ht="15.75" customHeight="1">
      <c r="A224" s="26">
        <v>218.0</v>
      </c>
      <c r="B224" s="9"/>
      <c r="C224" s="51" t="s">
        <v>101</v>
      </c>
      <c r="D224" s="34">
        <v>394083.0</v>
      </c>
      <c r="E224" s="57">
        <f t="shared" si="22"/>
        <v>0</v>
      </c>
      <c r="F224" s="57">
        <v>0.0</v>
      </c>
      <c r="G224" s="57">
        <v>0.0</v>
      </c>
      <c r="H224" s="32">
        <v>0.0</v>
      </c>
      <c r="I224" s="32">
        <v>0.0</v>
      </c>
      <c r="J224" s="32">
        <v>0.0</v>
      </c>
      <c r="K224" s="33"/>
    </row>
    <row r="225" ht="15.75" customHeight="1">
      <c r="A225" s="26">
        <v>219.0</v>
      </c>
      <c r="B225" s="9"/>
      <c r="C225" s="51" t="s">
        <v>102</v>
      </c>
      <c r="D225" s="34">
        <v>1138824.0</v>
      </c>
      <c r="E225" s="57">
        <f t="shared" si="22"/>
        <v>0</v>
      </c>
      <c r="F225" s="57">
        <v>0.0</v>
      </c>
      <c r="G225" s="57">
        <v>0.0</v>
      </c>
      <c r="H225" s="32">
        <v>0.0</v>
      </c>
      <c r="I225" s="32">
        <v>0.0</v>
      </c>
      <c r="J225" s="32">
        <v>0.0</v>
      </c>
      <c r="K225" s="33"/>
    </row>
    <row r="226" ht="15.75" customHeight="1">
      <c r="A226" s="26">
        <v>220.0</v>
      </c>
      <c r="B226" s="9"/>
      <c r="C226" s="51" t="s">
        <v>103</v>
      </c>
      <c r="D226" s="34">
        <v>676888.0</v>
      </c>
      <c r="E226" s="57">
        <f t="shared" si="22"/>
        <v>0</v>
      </c>
      <c r="F226" s="57">
        <v>0.0</v>
      </c>
      <c r="G226" s="57">
        <v>0.0</v>
      </c>
      <c r="H226" s="32">
        <v>0.0</v>
      </c>
      <c r="I226" s="32">
        <v>0.0</v>
      </c>
      <c r="J226" s="32">
        <v>0.0</v>
      </c>
      <c r="K226" s="33"/>
    </row>
    <row r="227" ht="15.75" customHeight="1">
      <c r="A227" s="26">
        <v>221.0</v>
      </c>
      <c r="B227" s="9"/>
      <c r="C227" s="51" t="s">
        <v>104</v>
      </c>
      <c r="D227" s="34">
        <v>526235.0</v>
      </c>
      <c r="E227" s="57">
        <f t="shared" si="22"/>
        <v>0</v>
      </c>
      <c r="F227" s="57">
        <v>0.0</v>
      </c>
      <c r="G227" s="57">
        <v>0.0</v>
      </c>
      <c r="H227" s="32">
        <v>0.0</v>
      </c>
      <c r="I227" s="32">
        <v>0.0</v>
      </c>
      <c r="J227" s="32">
        <v>0.0</v>
      </c>
      <c r="K227" s="33"/>
    </row>
    <row r="228" ht="15.75" customHeight="1">
      <c r="A228" s="26">
        <v>222.0</v>
      </c>
      <c r="B228" s="9"/>
      <c r="C228" s="51" t="s">
        <v>105</v>
      </c>
      <c r="D228" s="34">
        <v>1073592.0</v>
      </c>
      <c r="E228" s="57">
        <f t="shared" si="22"/>
        <v>0</v>
      </c>
      <c r="F228" s="57">
        <v>0.0</v>
      </c>
      <c r="G228" s="57">
        <v>0.0</v>
      </c>
      <c r="H228" s="32">
        <v>0.0</v>
      </c>
      <c r="I228" s="32">
        <v>0.0</v>
      </c>
      <c r="J228" s="32">
        <v>0.0</v>
      </c>
      <c r="K228" s="33"/>
    </row>
    <row r="229" ht="15.75" customHeight="1">
      <c r="A229" s="26">
        <v>223.0</v>
      </c>
      <c r="B229" s="9"/>
      <c r="C229" s="51" t="s">
        <v>21</v>
      </c>
      <c r="D229" s="34">
        <v>278905.0</v>
      </c>
      <c r="E229" s="57">
        <f t="shared" si="22"/>
        <v>0</v>
      </c>
      <c r="F229" s="57">
        <v>0.0</v>
      </c>
      <c r="G229" s="57">
        <v>0.0</v>
      </c>
      <c r="H229" s="32">
        <v>0.0</v>
      </c>
      <c r="I229" s="32">
        <v>0.0</v>
      </c>
      <c r="J229" s="32">
        <v>0.0</v>
      </c>
      <c r="K229" s="33"/>
    </row>
    <row r="230" ht="15.75" customHeight="1">
      <c r="A230" s="26">
        <v>224.0</v>
      </c>
      <c r="B230" s="9"/>
      <c r="C230" s="51" t="s">
        <v>38</v>
      </c>
      <c r="D230" s="34">
        <v>842578.0</v>
      </c>
      <c r="E230" s="57">
        <f t="shared" si="22"/>
        <v>0</v>
      </c>
      <c r="F230" s="57">
        <v>0.0</v>
      </c>
      <c r="G230" s="57">
        <v>0.0</v>
      </c>
      <c r="H230" s="32">
        <v>0.0</v>
      </c>
      <c r="I230" s="32">
        <v>0.0</v>
      </c>
      <c r="J230" s="32">
        <v>0.0</v>
      </c>
      <c r="K230" s="33"/>
    </row>
    <row r="231" ht="15.75" customHeight="1">
      <c r="A231" s="26">
        <v>225.0</v>
      </c>
      <c r="B231" s="9"/>
      <c r="C231" s="60" t="s">
        <v>106</v>
      </c>
      <c r="D231" s="34">
        <v>505240.0</v>
      </c>
      <c r="E231" s="57">
        <f t="shared" si="22"/>
        <v>0</v>
      </c>
      <c r="F231" s="57">
        <v>0.0</v>
      </c>
      <c r="G231" s="57">
        <v>0.0</v>
      </c>
      <c r="H231" s="32">
        <v>0.0</v>
      </c>
      <c r="I231" s="32">
        <v>0.0</v>
      </c>
      <c r="J231" s="32">
        <v>0.0</v>
      </c>
      <c r="K231" s="33"/>
    </row>
    <row r="232" ht="15.75" customHeight="1">
      <c r="A232" s="26">
        <v>226.0</v>
      </c>
      <c r="B232" s="9"/>
      <c r="C232" s="51" t="s">
        <v>180</v>
      </c>
      <c r="D232" s="34">
        <v>1249516.0</v>
      </c>
      <c r="E232" s="57">
        <f t="shared" si="22"/>
        <v>0</v>
      </c>
      <c r="F232" s="57">
        <v>0.0</v>
      </c>
      <c r="G232" s="57">
        <v>0.0</v>
      </c>
      <c r="H232" s="32">
        <v>0.0</v>
      </c>
      <c r="I232" s="32">
        <v>0.0</v>
      </c>
      <c r="J232" s="32">
        <v>0.0</v>
      </c>
      <c r="K232" s="33"/>
    </row>
    <row r="233" ht="15.75" customHeight="1">
      <c r="A233" s="26">
        <v>227.0</v>
      </c>
      <c r="B233" s="9"/>
      <c r="C233" s="51" t="s">
        <v>22</v>
      </c>
      <c r="D233" s="34">
        <v>279261.0</v>
      </c>
      <c r="E233" s="57">
        <f t="shared" si="22"/>
        <v>0</v>
      </c>
      <c r="F233" s="57">
        <v>0.0</v>
      </c>
      <c r="G233" s="57">
        <v>0.0</v>
      </c>
      <c r="H233" s="32">
        <v>0.0</v>
      </c>
      <c r="I233" s="32">
        <v>0.0</v>
      </c>
      <c r="J233" s="32">
        <v>0.0</v>
      </c>
      <c r="K233" s="33"/>
    </row>
    <row r="234" ht="15.75" customHeight="1">
      <c r="A234" s="26">
        <v>228.0</v>
      </c>
      <c r="B234" s="9"/>
      <c r="C234" s="55" t="s">
        <v>107</v>
      </c>
      <c r="D234" s="34">
        <v>1061733.0</v>
      </c>
      <c r="E234" s="57">
        <f t="shared" si="22"/>
        <v>0</v>
      </c>
      <c r="F234" s="57">
        <v>0.0</v>
      </c>
      <c r="G234" s="57">
        <v>0.0</v>
      </c>
      <c r="H234" s="32">
        <v>0.0</v>
      </c>
      <c r="I234" s="32">
        <v>0.0</v>
      </c>
      <c r="J234" s="32">
        <v>0.0</v>
      </c>
      <c r="K234" s="33"/>
    </row>
    <row r="235" ht="15.75" customHeight="1">
      <c r="A235" s="26">
        <v>229.0</v>
      </c>
      <c r="B235" s="9"/>
      <c r="C235" s="51" t="s">
        <v>108</v>
      </c>
      <c r="D235" s="34">
        <v>459981.0</v>
      </c>
      <c r="E235" s="57">
        <f t="shared" si="22"/>
        <v>0</v>
      </c>
      <c r="F235" s="57">
        <v>0.0</v>
      </c>
      <c r="G235" s="57">
        <v>0.0</v>
      </c>
      <c r="H235" s="32">
        <v>0.0</v>
      </c>
      <c r="I235" s="32">
        <v>0.0</v>
      </c>
      <c r="J235" s="32">
        <v>0.0</v>
      </c>
      <c r="K235" s="33"/>
    </row>
    <row r="236" ht="15.75" customHeight="1">
      <c r="A236" s="26">
        <v>230.0</v>
      </c>
      <c r="B236" s="9"/>
      <c r="C236" s="51" t="s">
        <v>39</v>
      </c>
      <c r="D236" s="34">
        <v>446070.0</v>
      </c>
      <c r="E236" s="57">
        <f t="shared" si="22"/>
        <v>0</v>
      </c>
      <c r="F236" s="57">
        <v>0.0</v>
      </c>
      <c r="G236" s="57">
        <v>0.0</v>
      </c>
      <c r="H236" s="32">
        <v>0.0</v>
      </c>
      <c r="I236" s="32">
        <v>0.0</v>
      </c>
      <c r="J236" s="32">
        <v>0.0</v>
      </c>
      <c r="K236" s="33"/>
    </row>
    <row r="237" ht="15.75" customHeight="1">
      <c r="A237" s="26">
        <v>231.0</v>
      </c>
      <c r="B237" s="9"/>
      <c r="C237" s="51" t="s">
        <v>109</v>
      </c>
      <c r="D237" s="34">
        <v>430399.0</v>
      </c>
      <c r="E237" s="57">
        <f t="shared" si="22"/>
        <v>0</v>
      </c>
      <c r="F237" s="57">
        <v>0.0</v>
      </c>
      <c r="G237" s="57">
        <v>0.0</v>
      </c>
      <c r="H237" s="32">
        <v>0.0</v>
      </c>
      <c r="I237" s="32">
        <v>0.0</v>
      </c>
      <c r="J237" s="32">
        <v>0.0</v>
      </c>
      <c r="K237" s="33"/>
    </row>
    <row r="238" ht="15.75" customHeight="1">
      <c r="A238" s="26">
        <v>232.0</v>
      </c>
      <c r="B238" s="9"/>
      <c r="C238" s="51" t="s">
        <v>110</v>
      </c>
      <c r="D238" s="34">
        <v>427900.0</v>
      </c>
      <c r="E238" s="57">
        <f t="shared" si="22"/>
        <v>0</v>
      </c>
      <c r="F238" s="57">
        <v>0.0</v>
      </c>
      <c r="G238" s="57">
        <v>0.0</v>
      </c>
      <c r="H238" s="32">
        <v>0.0</v>
      </c>
      <c r="I238" s="32">
        <v>0.0</v>
      </c>
      <c r="J238" s="32">
        <v>0.0</v>
      </c>
      <c r="K238" s="33"/>
    </row>
    <row r="239" ht="15.75" customHeight="1">
      <c r="A239" s="26">
        <v>233.0</v>
      </c>
      <c r="B239" s="9"/>
      <c r="C239" s="51" t="s">
        <v>40</v>
      </c>
      <c r="D239" s="34">
        <v>1549475.0</v>
      </c>
      <c r="E239" s="57">
        <f t="shared" si="22"/>
        <v>0</v>
      </c>
      <c r="F239" s="57">
        <v>0.0</v>
      </c>
      <c r="G239" s="57">
        <v>0.0</v>
      </c>
      <c r="H239" s="32">
        <v>0.0</v>
      </c>
      <c r="I239" s="32">
        <v>0.0</v>
      </c>
      <c r="J239" s="32">
        <v>0.0</v>
      </c>
      <c r="K239" s="33"/>
    </row>
    <row r="240" ht="15.75" customHeight="1">
      <c r="A240" s="26">
        <v>234.0</v>
      </c>
      <c r="B240" s="9"/>
      <c r="C240" s="51" t="s">
        <v>181</v>
      </c>
      <c r="D240" s="34">
        <v>658000.0</v>
      </c>
      <c r="E240" s="57">
        <f t="shared" si="22"/>
        <v>0</v>
      </c>
      <c r="F240" s="57">
        <v>0.0</v>
      </c>
      <c r="G240" s="57">
        <v>0.0</v>
      </c>
      <c r="H240" s="32">
        <v>0.0</v>
      </c>
      <c r="I240" s="32">
        <v>0.0</v>
      </c>
      <c r="J240" s="32">
        <v>0.0</v>
      </c>
      <c r="K240" s="33"/>
    </row>
    <row r="241" ht="15.75" customHeight="1">
      <c r="A241" s="26">
        <v>235.0</v>
      </c>
      <c r="B241" s="9"/>
      <c r="C241" s="60" t="s">
        <v>111</v>
      </c>
      <c r="D241" s="34">
        <v>376867.0</v>
      </c>
      <c r="E241" s="57">
        <f t="shared" si="22"/>
        <v>0</v>
      </c>
      <c r="F241" s="57">
        <v>0.0</v>
      </c>
      <c r="G241" s="57">
        <v>0.0</v>
      </c>
      <c r="H241" s="32">
        <v>0.0</v>
      </c>
      <c r="I241" s="32">
        <v>0.0</v>
      </c>
      <c r="J241" s="32">
        <v>0.0</v>
      </c>
      <c r="K241" s="33"/>
    </row>
    <row r="242" ht="15.75" customHeight="1">
      <c r="A242" s="26">
        <v>236.0</v>
      </c>
      <c r="B242" s="9"/>
      <c r="C242" s="55" t="s">
        <v>113</v>
      </c>
      <c r="D242" s="34">
        <v>688858.0</v>
      </c>
      <c r="E242" s="57">
        <f t="shared" si="22"/>
        <v>0</v>
      </c>
      <c r="F242" s="57">
        <v>0.0</v>
      </c>
      <c r="G242" s="57">
        <v>0.0</v>
      </c>
      <c r="H242" s="32">
        <v>0.0</v>
      </c>
      <c r="I242" s="32">
        <v>0.0</v>
      </c>
      <c r="J242" s="32">
        <v>0.0</v>
      </c>
      <c r="K242" s="33"/>
    </row>
    <row r="243" ht="15.75" customHeight="1">
      <c r="A243" s="26">
        <v>237.0</v>
      </c>
      <c r="B243" s="9"/>
      <c r="C243" s="55" t="s">
        <v>63</v>
      </c>
      <c r="D243" s="34">
        <v>1125623.0</v>
      </c>
      <c r="E243" s="57">
        <f t="shared" si="22"/>
        <v>0</v>
      </c>
      <c r="F243" s="57">
        <v>0.0</v>
      </c>
      <c r="G243" s="57">
        <v>0.0</v>
      </c>
      <c r="H243" s="32">
        <v>0.0</v>
      </c>
      <c r="I243" s="32">
        <v>0.0</v>
      </c>
      <c r="J243" s="32">
        <v>0.0</v>
      </c>
      <c r="K243" s="33"/>
    </row>
    <row r="244" ht="15.75" customHeight="1">
      <c r="A244" s="26">
        <v>238.0</v>
      </c>
      <c r="B244" s="9"/>
      <c r="C244" s="51" t="s">
        <v>41</v>
      </c>
      <c r="D244" s="34">
        <v>1446983.0</v>
      </c>
      <c r="E244" s="57">
        <f t="shared" si="22"/>
        <v>0</v>
      </c>
      <c r="F244" s="57">
        <v>0.0</v>
      </c>
      <c r="G244" s="57">
        <v>0.0</v>
      </c>
      <c r="H244" s="32">
        <v>0.0</v>
      </c>
      <c r="I244" s="32">
        <v>0.0</v>
      </c>
      <c r="J244" s="32">
        <v>0.0</v>
      </c>
      <c r="K244" s="33"/>
    </row>
    <row r="245" ht="15.75" customHeight="1">
      <c r="A245" s="26">
        <v>239.0</v>
      </c>
      <c r="B245" s="9"/>
      <c r="C245" s="60" t="s">
        <v>52</v>
      </c>
      <c r="D245" s="34">
        <v>382361.0</v>
      </c>
      <c r="E245" s="57">
        <f t="shared" si="22"/>
        <v>0</v>
      </c>
      <c r="F245" s="57">
        <v>0.0</v>
      </c>
      <c r="G245" s="57">
        <v>0.0</v>
      </c>
      <c r="H245" s="32">
        <v>0.0</v>
      </c>
      <c r="I245" s="32">
        <v>0.0</v>
      </c>
      <c r="J245" s="32">
        <v>0.0</v>
      </c>
      <c r="K245" s="33"/>
    </row>
    <row r="246" ht="15.75" customHeight="1">
      <c r="A246" s="26">
        <v>240.0</v>
      </c>
      <c r="B246" s="9"/>
      <c r="C246" s="51" t="s">
        <v>42</v>
      </c>
      <c r="D246" s="34">
        <v>1169653.0</v>
      </c>
      <c r="E246" s="57">
        <f t="shared" si="22"/>
        <v>0</v>
      </c>
      <c r="F246" s="57">
        <v>0.0</v>
      </c>
      <c r="G246" s="57">
        <v>0.0</v>
      </c>
      <c r="H246" s="32">
        <v>0.0</v>
      </c>
      <c r="I246" s="32">
        <v>0.0</v>
      </c>
      <c r="J246" s="32">
        <v>0.0</v>
      </c>
      <c r="K246" s="33"/>
    </row>
    <row r="247" ht="15.75" customHeight="1">
      <c r="A247" s="26">
        <v>241.0</v>
      </c>
      <c r="B247" s="9"/>
      <c r="C247" s="55" t="s">
        <v>43</v>
      </c>
      <c r="D247" s="34">
        <v>768774.0</v>
      </c>
      <c r="E247" s="57">
        <f t="shared" si="22"/>
        <v>0</v>
      </c>
      <c r="F247" s="57">
        <v>0.0</v>
      </c>
      <c r="G247" s="57">
        <v>0.0</v>
      </c>
      <c r="H247" s="32">
        <v>0.0</v>
      </c>
      <c r="I247" s="32">
        <v>0.0</v>
      </c>
      <c r="J247" s="32">
        <v>0.0</v>
      </c>
      <c r="K247" s="33"/>
    </row>
    <row r="248" ht="15.75" customHeight="1">
      <c r="A248" s="26">
        <v>242.0</v>
      </c>
      <c r="B248" s="9"/>
      <c r="C248" s="51" t="s">
        <v>56</v>
      </c>
      <c r="D248" s="34">
        <v>613492.0</v>
      </c>
      <c r="E248" s="57">
        <f t="shared" si="22"/>
        <v>0</v>
      </c>
      <c r="F248" s="57">
        <v>0.0</v>
      </c>
      <c r="G248" s="57">
        <v>0.0</v>
      </c>
      <c r="H248" s="32">
        <v>0.0</v>
      </c>
      <c r="I248" s="32">
        <v>0.0</v>
      </c>
      <c r="J248" s="32">
        <v>0.0</v>
      </c>
      <c r="K248" s="33"/>
    </row>
    <row r="249" ht="15.75" customHeight="1">
      <c r="A249" s="26">
        <v>243.0</v>
      </c>
      <c r="B249" s="9"/>
      <c r="C249" s="55" t="s">
        <v>24</v>
      </c>
      <c r="D249" s="34">
        <v>122082.0</v>
      </c>
      <c r="E249" s="57">
        <f t="shared" si="22"/>
        <v>0</v>
      </c>
      <c r="F249" s="57">
        <v>0.0</v>
      </c>
      <c r="G249" s="57">
        <v>0.0</v>
      </c>
      <c r="H249" s="32">
        <v>0.0</v>
      </c>
      <c r="I249" s="32">
        <v>0.0</v>
      </c>
      <c r="J249" s="32">
        <v>0.0</v>
      </c>
      <c r="K249" s="33"/>
    </row>
    <row r="250" ht="15.75" customHeight="1">
      <c r="A250" s="26">
        <v>244.0</v>
      </c>
      <c r="B250" s="9"/>
      <c r="C250" s="60" t="s">
        <v>57</v>
      </c>
      <c r="D250" s="34">
        <v>428870.0</v>
      </c>
      <c r="E250" s="57">
        <f t="shared" si="22"/>
        <v>0</v>
      </c>
      <c r="F250" s="57">
        <v>0.0</v>
      </c>
      <c r="G250" s="57">
        <v>0.0</v>
      </c>
      <c r="H250" s="32">
        <v>0.0</v>
      </c>
      <c r="I250" s="32">
        <v>0.0</v>
      </c>
      <c r="J250" s="32">
        <v>0.0</v>
      </c>
      <c r="K250" s="33"/>
    </row>
    <row r="251" ht="15.75" customHeight="1">
      <c r="A251" s="26">
        <v>245.0</v>
      </c>
      <c r="B251" s="9"/>
      <c r="C251" s="51" t="s">
        <v>114</v>
      </c>
      <c r="D251" s="34">
        <v>382942.0</v>
      </c>
      <c r="E251" s="57">
        <f t="shared" si="22"/>
        <v>0</v>
      </c>
      <c r="F251" s="57">
        <v>0.0</v>
      </c>
      <c r="G251" s="57">
        <v>0.0</v>
      </c>
      <c r="H251" s="32">
        <v>0.0</v>
      </c>
      <c r="I251" s="32">
        <v>0.0</v>
      </c>
      <c r="J251" s="32">
        <v>0.0</v>
      </c>
      <c r="K251" s="33"/>
    </row>
    <row r="252" ht="15.75" customHeight="1">
      <c r="A252" s="26">
        <v>246.0</v>
      </c>
      <c r="B252" s="9"/>
      <c r="C252" s="51" t="s">
        <v>115</v>
      </c>
      <c r="D252" s="34">
        <v>472707.0</v>
      </c>
      <c r="E252" s="57">
        <f t="shared" si="22"/>
        <v>0</v>
      </c>
      <c r="F252" s="57">
        <v>0.0</v>
      </c>
      <c r="G252" s="57">
        <v>0.0</v>
      </c>
      <c r="H252" s="32">
        <v>0.0</v>
      </c>
      <c r="I252" s="32">
        <v>0.0</v>
      </c>
      <c r="J252" s="32">
        <v>0.0</v>
      </c>
      <c r="K252" s="33"/>
    </row>
    <row r="253" ht="15.75" customHeight="1">
      <c r="A253" s="26">
        <v>247.0</v>
      </c>
      <c r="B253" s="9"/>
      <c r="C253" s="51" t="s">
        <v>116</v>
      </c>
      <c r="D253" s="34">
        <v>547013.0</v>
      </c>
      <c r="E253" s="57">
        <f t="shared" si="22"/>
        <v>0</v>
      </c>
      <c r="F253" s="57">
        <v>0.0</v>
      </c>
      <c r="G253" s="57">
        <v>0.0</v>
      </c>
      <c r="H253" s="32">
        <v>0.0</v>
      </c>
      <c r="I253" s="32">
        <v>0.0</v>
      </c>
      <c r="J253" s="32">
        <v>0.0</v>
      </c>
      <c r="K253" s="33"/>
    </row>
    <row r="254" ht="15.75" customHeight="1">
      <c r="A254" s="26">
        <v>248.0</v>
      </c>
      <c r="B254" s="9"/>
      <c r="C254" s="51" t="s">
        <v>117</v>
      </c>
      <c r="D254" s="34">
        <v>439728.0</v>
      </c>
      <c r="E254" s="57">
        <f t="shared" si="22"/>
        <v>0</v>
      </c>
      <c r="F254" s="57">
        <v>0.0</v>
      </c>
      <c r="G254" s="57">
        <v>0.0</v>
      </c>
      <c r="H254" s="32">
        <v>0.0</v>
      </c>
      <c r="I254" s="32">
        <v>0.0</v>
      </c>
      <c r="J254" s="32">
        <v>0.0</v>
      </c>
      <c r="K254" s="33"/>
    </row>
    <row r="255" ht="15.75" customHeight="1">
      <c r="A255" s="26">
        <v>249.0</v>
      </c>
      <c r="B255" s="9"/>
      <c r="C255" s="51" t="s">
        <v>118</v>
      </c>
      <c r="D255" s="34">
        <v>706427.0</v>
      </c>
      <c r="E255" s="57">
        <f t="shared" si="22"/>
        <v>0</v>
      </c>
      <c r="F255" s="57">
        <v>0.0</v>
      </c>
      <c r="G255" s="57">
        <v>0.0</v>
      </c>
      <c r="H255" s="32">
        <v>0.0</v>
      </c>
      <c r="I255" s="32">
        <v>0.0</v>
      </c>
      <c r="J255" s="32">
        <v>0.0</v>
      </c>
      <c r="K255" s="33"/>
    </row>
    <row r="256" ht="15.75" customHeight="1">
      <c r="A256" s="26">
        <v>250.0</v>
      </c>
      <c r="B256" s="9"/>
      <c r="C256" s="51" t="s">
        <v>119</v>
      </c>
      <c r="D256" s="34">
        <v>686292.0</v>
      </c>
      <c r="E256" s="57">
        <f t="shared" si="22"/>
        <v>0</v>
      </c>
      <c r="F256" s="57">
        <v>0.0</v>
      </c>
      <c r="G256" s="57">
        <v>0.0</v>
      </c>
      <c r="H256" s="32">
        <v>0.0</v>
      </c>
      <c r="I256" s="32">
        <v>0.0</v>
      </c>
      <c r="J256" s="32">
        <v>0.0</v>
      </c>
      <c r="K256" s="33"/>
    </row>
    <row r="257" ht="15.75" customHeight="1">
      <c r="A257" s="26">
        <v>251.0</v>
      </c>
      <c r="B257" s="9"/>
      <c r="C257" s="51" t="s">
        <v>25</v>
      </c>
      <c r="D257" s="34">
        <v>157188.0</v>
      </c>
      <c r="E257" s="57">
        <f t="shared" si="22"/>
        <v>0</v>
      </c>
      <c r="F257" s="57">
        <v>0.0</v>
      </c>
      <c r="G257" s="57">
        <v>0.0</v>
      </c>
      <c r="H257" s="32">
        <v>0.0</v>
      </c>
      <c r="I257" s="32">
        <v>0.0</v>
      </c>
      <c r="J257" s="32">
        <v>0.0</v>
      </c>
      <c r="K257" s="33"/>
    </row>
    <row r="258" ht="15.75" customHeight="1">
      <c r="A258" s="26">
        <v>252.0</v>
      </c>
      <c r="B258" s="9"/>
      <c r="C258" s="51" t="s">
        <v>120</v>
      </c>
      <c r="D258" s="34">
        <v>497318.0</v>
      </c>
      <c r="E258" s="57">
        <f t="shared" si="22"/>
        <v>0</v>
      </c>
      <c r="F258" s="57">
        <v>0.0</v>
      </c>
      <c r="G258" s="57">
        <v>0.0</v>
      </c>
      <c r="H258" s="32">
        <v>0.0</v>
      </c>
      <c r="I258" s="32">
        <v>0.0</v>
      </c>
      <c r="J258" s="32">
        <v>0.0</v>
      </c>
      <c r="K258" s="33"/>
    </row>
    <row r="259" ht="15.75" customHeight="1">
      <c r="A259" s="26">
        <v>253.0</v>
      </c>
      <c r="B259" s="9"/>
      <c r="C259" s="51" t="s">
        <v>121</v>
      </c>
      <c r="D259" s="34">
        <v>418884.0</v>
      </c>
      <c r="E259" s="57">
        <f t="shared" si="22"/>
        <v>0</v>
      </c>
      <c r="F259" s="57">
        <v>0.0</v>
      </c>
      <c r="G259" s="57">
        <v>0.0</v>
      </c>
      <c r="H259" s="32">
        <v>0.0</v>
      </c>
      <c r="I259" s="32">
        <v>0.0</v>
      </c>
      <c r="J259" s="32">
        <v>0.0</v>
      </c>
      <c r="K259" s="33"/>
    </row>
    <row r="260" ht="15.75" customHeight="1">
      <c r="A260" s="26">
        <v>254.0</v>
      </c>
      <c r="B260" s="9"/>
      <c r="C260" s="51" t="s">
        <v>122</v>
      </c>
      <c r="D260" s="34">
        <v>468103.0</v>
      </c>
      <c r="E260" s="57">
        <f t="shared" si="22"/>
        <v>0</v>
      </c>
      <c r="F260" s="57">
        <v>0.0</v>
      </c>
      <c r="G260" s="57">
        <v>0.0</v>
      </c>
      <c r="H260" s="32">
        <v>0.0</v>
      </c>
      <c r="I260" s="32">
        <v>0.0</v>
      </c>
      <c r="J260" s="32">
        <v>0.0</v>
      </c>
      <c r="K260" s="33"/>
    </row>
    <row r="261" ht="15.75" customHeight="1">
      <c r="A261" s="26">
        <v>255.0</v>
      </c>
      <c r="B261" s="9"/>
      <c r="C261" s="51" t="s">
        <v>123</v>
      </c>
      <c r="D261" s="34">
        <v>451902.0</v>
      </c>
      <c r="E261" s="57">
        <f t="shared" si="22"/>
        <v>0</v>
      </c>
      <c r="F261" s="57">
        <v>0.0</v>
      </c>
      <c r="G261" s="57">
        <v>0.0</v>
      </c>
      <c r="H261" s="32">
        <v>0.0</v>
      </c>
      <c r="I261" s="32">
        <v>0.0</v>
      </c>
      <c r="J261" s="32">
        <v>0.0</v>
      </c>
      <c r="K261" s="33"/>
    </row>
    <row r="262" ht="15.75" customHeight="1">
      <c r="A262" s="26">
        <v>256.0</v>
      </c>
      <c r="B262" s="9"/>
      <c r="C262" s="51" t="s">
        <v>124</v>
      </c>
      <c r="D262" s="34">
        <v>409893.0</v>
      </c>
      <c r="E262" s="57">
        <f t="shared" si="22"/>
        <v>0</v>
      </c>
      <c r="F262" s="57">
        <v>0.0</v>
      </c>
      <c r="G262" s="57">
        <v>0.0</v>
      </c>
      <c r="H262" s="32">
        <v>0.0</v>
      </c>
      <c r="I262" s="32">
        <v>0.0</v>
      </c>
      <c r="J262" s="32">
        <v>0.0</v>
      </c>
      <c r="K262" s="33"/>
    </row>
    <row r="263" ht="15.75" customHeight="1">
      <c r="A263" s="26">
        <v>257.0</v>
      </c>
      <c r="B263" s="9"/>
      <c r="C263" s="51" t="s">
        <v>125</v>
      </c>
      <c r="D263" s="34">
        <v>437791.0</v>
      </c>
      <c r="E263" s="57">
        <f t="shared" si="22"/>
        <v>0</v>
      </c>
      <c r="F263" s="57">
        <v>0.0</v>
      </c>
      <c r="G263" s="57">
        <v>0.0</v>
      </c>
      <c r="H263" s="32">
        <v>0.0</v>
      </c>
      <c r="I263" s="32">
        <v>0.0</v>
      </c>
      <c r="J263" s="32">
        <v>0.0</v>
      </c>
      <c r="K263" s="33"/>
    </row>
    <row r="264" ht="15.75" customHeight="1">
      <c r="A264" s="26">
        <v>258.0</v>
      </c>
      <c r="B264" s="9"/>
      <c r="C264" s="51" t="s">
        <v>126</v>
      </c>
      <c r="D264" s="34">
        <v>453021.0</v>
      </c>
      <c r="E264" s="57">
        <f t="shared" si="22"/>
        <v>0</v>
      </c>
      <c r="F264" s="57">
        <v>0.0</v>
      </c>
      <c r="G264" s="57">
        <v>0.0</v>
      </c>
      <c r="H264" s="32">
        <v>0.0</v>
      </c>
      <c r="I264" s="32">
        <v>0.0</v>
      </c>
      <c r="J264" s="32">
        <v>0.0</v>
      </c>
      <c r="K264" s="33"/>
    </row>
    <row r="265" ht="15.75" customHeight="1">
      <c r="A265" s="26">
        <v>259.0</v>
      </c>
      <c r="B265" s="9"/>
      <c r="C265" s="51" t="s">
        <v>182</v>
      </c>
      <c r="D265" s="34">
        <v>371000.0</v>
      </c>
      <c r="E265" s="57">
        <f t="shared" si="22"/>
        <v>0</v>
      </c>
      <c r="F265" s="57">
        <v>0.0</v>
      </c>
      <c r="G265" s="57">
        <v>0.0</v>
      </c>
      <c r="H265" s="32">
        <v>0.0</v>
      </c>
      <c r="I265" s="32">
        <v>0.0</v>
      </c>
      <c r="J265" s="32">
        <v>0.0</v>
      </c>
      <c r="K265" s="33"/>
    </row>
    <row r="266" ht="15.75" customHeight="1">
      <c r="A266" s="26">
        <v>260.0</v>
      </c>
      <c r="B266" s="9"/>
      <c r="C266" s="60" t="s">
        <v>26</v>
      </c>
      <c r="D266" s="34">
        <v>227158.0</v>
      </c>
      <c r="E266" s="57">
        <f t="shared" si="22"/>
        <v>0</v>
      </c>
      <c r="F266" s="57">
        <v>0.0</v>
      </c>
      <c r="G266" s="57">
        <v>0.0</v>
      </c>
      <c r="H266" s="32">
        <v>0.0</v>
      </c>
      <c r="I266" s="32">
        <v>0.0</v>
      </c>
      <c r="J266" s="32">
        <v>0.0</v>
      </c>
      <c r="K266" s="33"/>
    </row>
    <row r="267" ht="15.75" customHeight="1">
      <c r="A267" s="26">
        <v>261.0</v>
      </c>
      <c r="B267" s="9"/>
      <c r="C267" s="51" t="s">
        <v>65</v>
      </c>
      <c r="D267" s="34">
        <v>504262.0</v>
      </c>
      <c r="E267" s="57">
        <f t="shared" si="22"/>
        <v>0</v>
      </c>
      <c r="F267" s="57">
        <v>0.0</v>
      </c>
      <c r="G267" s="57">
        <v>0.0</v>
      </c>
      <c r="H267" s="32">
        <v>0.0</v>
      </c>
      <c r="I267" s="32">
        <v>0.0</v>
      </c>
      <c r="J267" s="32">
        <v>0.0</v>
      </c>
      <c r="K267" s="33"/>
    </row>
    <row r="268" ht="15.75" customHeight="1">
      <c r="A268" s="26">
        <v>262.0</v>
      </c>
      <c r="B268" s="9"/>
      <c r="C268" s="51" t="s">
        <v>127</v>
      </c>
      <c r="D268" s="34">
        <v>1102450.0</v>
      </c>
      <c r="E268" s="57">
        <f t="shared" si="22"/>
        <v>0</v>
      </c>
      <c r="F268" s="57">
        <v>0.0</v>
      </c>
      <c r="G268" s="57">
        <v>0.0</v>
      </c>
      <c r="H268" s="32">
        <v>0.0</v>
      </c>
      <c r="I268" s="32">
        <v>0.0</v>
      </c>
      <c r="J268" s="32">
        <v>0.0</v>
      </c>
      <c r="K268" s="33"/>
    </row>
    <row r="269" ht="15.75" customHeight="1">
      <c r="A269" s="26">
        <v>263.0</v>
      </c>
      <c r="B269" s="9"/>
      <c r="C269" s="51" t="s">
        <v>128</v>
      </c>
      <c r="D269" s="34">
        <v>406428.0</v>
      </c>
      <c r="E269" s="57">
        <f t="shared" si="22"/>
        <v>0</v>
      </c>
      <c r="F269" s="57">
        <v>0.0</v>
      </c>
      <c r="G269" s="57">
        <v>0.0</v>
      </c>
      <c r="H269" s="32">
        <v>0.0</v>
      </c>
      <c r="I269" s="32">
        <v>0.0</v>
      </c>
      <c r="J269" s="32">
        <v>0.0</v>
      </c>
      <c r="K269" s="33"/>
    </row>
    <row r="270" ht="15.75" customHeight="1">
      <c r="A270" s="26">
        <v>264.0</v>
      </c>
      <c r="B270" s="9"/>
      <c r="C270" s="51" t="s">
        <v>129</v>
      </c>
      <c r="D270" s="34">
        <v>676505.0</v>
      </c>
      <c r="E270" s="57">
        <f t="shared" si="22"/>
        <v>0</v>
      </c>
      <c r="F270" s="57">
        <v>0.0</v>
      </c>
      <c r="G270" s="57">
        <v>0.0</v>
      </c>
      <c r="H270" s="32">
        <v>0.0</v>
      </c>
      <c r="I270" s="32">
        <v>0.0</v>
      </c>
      <c r="J270" s="32">
        <v>0.0</v>
      </c>
      <c r="K270" s="33"/>
    </row>
    <row r="271" ht="15.75" customHeight="1">
      <c r="A271" s="26">
        <v>265.0</v>
      </c>
      <c r="B271" s="9"/>
      <c r="C271" s="51" t="s">
        <v>130</v>
      </c>
      <c r="D271" s="34">
        <v>491400.0</v>
      </c>
      <c r="E271" s="57">
        <f t="shared" si="22"/>
        <v>0</v>
      </c>
      <c r="F271" s="57">
        <v>0.0</v>
      </c>
      <c r="G271" s="57">
        <v>0.0</v>
      </c>
      <c r="H271" s="32">
        <v>0.0</v>
      </c>
      <c r="I271" s="32">
        <v>0.0</v>
      </c>
      <c r="J271" s="32">
        <v>0.0</v>
      </c>
      <c r="K271" s="33"/>
    </row>
    <row r="272" ht="15.75" customHeight="1">
      <c r="A272" s="26">
        <v>266.0</v>
      </c>
      <c r="B272" s="9"/>
      <c r="C272" s="51" t="s">
        <v>28</v>
      </c>
      <c r="D272" s="34">
        <v>754038.0</v>
      </c>
      <c r="E272" s="57">
        <f t="shared" si="22"/>
        <v>0</v>
      </c>
      <c r="F272" s="57">
        <v>0.0</v>
      </c>
      <c r="G272" s="57">
        <v>0.0</v>
      </c>
      <c r="H272" s="32">
        <v>0.0</v>
      </c>
      <c r="I272" s="32">
        <v>0.0</v>
      </c>
      <c r="J272" s="32">
        <v>0.0</v>
      </c>
      <c r="K272" s="33"/>
    </row>
    <row r="273" ht="15.75" customHeight="1">
      <c r="A273" s="26">
        <v>267.0</v>
      </c>
      <c r="B273" s="9"/>
      <c r="C273" s="51" t="s">
        <v>131</v>
      </c>
      <c r="D273" s="34">
        <v>542070.0</v>
      </c>
      <c r="E273" s="57">
        <f t="shared" si="22"/>
        <v>0</v>
      </c>
      <c r="F273" s="57">
        <v>0.0</v>
      </c>
      <c r="G273" s="57">
        <v>0.0</v>
      </c>
      <c r="H273" s="32">
        <v>0.0</v>
      </c>
      <c r="I273" s="32">
        <v>0.0</v>
      </c>
      <c r="J273" s="32">
        <v>0.0</v>
      </c>
      <c r="K273" s="33"/>
    </row>
    <row r="274" ht="15.75" customHeight="1">
      <c r="A274" s="26">
        <v>268.0</v>
      </c>
      <c r="B274" s="9"/>
      <c r="C274" s="51" t="s">
        <v>132</v>
      </c>
      <c r="D274" s="34">
        <v>397058.0</v>
      </c>
      <c r="E274" s="57">
        <f t="shared" si="22"/>
        <v>0</v>
      </c>
      <c r="F274" s="57">
        <v>0.0</v>
      </c>
      <c r="G274" s="57">
        <v>0.0</v>
      </c>
      <c r="H274" s="32">
        <v>0.0</v>
      </c>
      <c r="I274" s="32">
        <v>0.0</v>
      </c>
      <c r="J274" s="32">
        <v>0.0</v>
      </c>
      <c r="K274" s="33"/>
    </row>
    <row r="275" ht="15.75" customHeight="1">
      <c r="A275" s="26">
        <v>269.0</v>
      </c>
      <c r="B275" s="9"/>
      <c r="C275" s="51" t="s">
        <v>133</v>
      </c>
      <c r="D275" s="34">
        <v>529155.0</v>
      </c>
      <c r="E275" s="57">
        <f t="shared" si="22"/>
        <v>0</v>
      </c>
      <c r="F275" s="57">
        <v>0.0</v>
      </c>
      <c r="G275" s="57">
        <v>0.0</v>
      </c>
      <c r="H275" s="32">
        <v>0.0</v>
      </c>
      <c r="I275" s="32">
        <v>0.0</v>
      </c>
      <c r="J275" s="32">
        <v>0.0</v>
      </c>
      <c r="K275" s="33"/>
    </row>
    <row r="276" ht="15.75" customHeight="1">
      <c r="A276" s="26">
        <v>270.0</v>
      </c>
      <c r="B276" s="9"/>
      <c r="C276" s="51" t="s">
        <v>134</v>
      </c>
      <c r="D276" s="34">
        <v>640024.0</v>
      </c>
      <c r="E276" s="57">
        <f t="shared" si="22"/>
        <v>0</v>
      </c>
      <c r="F276" s="57">
        <v>0.0</v>
      </c>
      <c r="G276" s="57">
        <v>0.0</v>
      </c>
      <c r="H276" s="32">
        <v>0.0</v>
      </c>
      <c r="I276" s="32">
        <v>0.0</v>
      </c>
      <c r="J276" s="32">
        <v>0.0</v>
      </c>
      <c r="K276" s="33"/>
    </row>
    <row r="277" ht="15.75" customHeight="1">
      <c r="A277" s="26">
        <v>271.0</v>
      </c>
      <c r="B277" s="9"/>
      <c r="C277" s="51" t="s">
        <v>135</v>
      </c>
      <c r="D277" s="34">
        <v>449967.0</v>
      </c>
      <c r="E277" s="57">
        <f t="shared" si="22"/>
        <v>0</v>
      </c>
      <c r="F277" s="57">
        <v>0.0</v>
      </c>
      <c r="G277" s="57">
        <v>0.0</v>
      </c>
      <c r="H277" s="32">
        <v>0.0</v>
      </c>
      <c r="I277" s="32">
        <v>0.0</v>
      </c>
      <c r="J277" s="32">
        <v>0.0</v>
      </c>
      <c r="K277" s="33"/>
    </row>
    <row r="278" ht="15.0" customHeight="1">
      <c r="A278" s="26">
        <v>272.0</v>
      </c>
      <c r="B278" s="9"/>
      <c r="C278" s="51" t="s">
        <v>58</v>
      </c>
      <c r="D278" s="34">
        <v>452981.0</v>
      </c>
      <c r="E278" s="57">
        <f t="shared" si="22"/>
        <v>0</v>
      </c>
      <c r="F278" s="57">
        <v>0.0</v>
      </c>
      <c r="G278" s="57">
        <v>0.0</v>
      </c>
      <c r="H278" s="32">
        <v>0.0</v>
      </c>
      <c r="I278" s="32">
        <v>0.0</v>
      </c>
      <c r="J278" s="32">
        <v>0.0</v>
      </c>
      <c r="K278" s="33"/>
    </row>
    <row r="279" ht="15.75" customHeight="1">
      <c r="A279" s="26">
        <v>273.0</v>
      </c>
      <c r="B279" s="9"/>
      <c r="C279" s="51" t="s">
        <v>136</v>
      </c>
      <c r="D279" s="34">
        <v>369619.0</v>
      </c>
      <c r="E279" s="57">
        <f t="shared" si="22"/>
        <v>0</v>
      </c>
      <c r="F279" s="57">
        <v>0.0</v>
      </c>
      <c r="G279" s="57">
        <v>0.0</v>
      </c>
      <c r="H279" s="32">
        <v>0.0</v>
      </c>
      <c r="I279" s="32">
        <v>0.0</v>
      </c>
      <c r="J279" s="32">
        <v>0.0</v>
      </c>
      <c r="K279" s="33"/>
    </row>
    <row r="280" ht="15.75" customHeight="1">
      <c r="A280" s="26">
        <v>274.0</v>
      </c>
      <c r="B280" s="9"/>
      <c r="C280" s="51" t="s">
        <v>29</v>
      </c>
      <c r="D280" s="34">
        <v>231845.0</v>
      </c>
      <c r="E280" s="57">
        <f t="shared" si="22"/>
        <v>0</v>
      </c>
      <c r="F280" s="57">
        <v>0.0</v>
      </c>
      <c r="G280" s="57">
        <v>0.0</v>
      </c>
      <c r="H280" s="32">
        <v>0.0</v>
      </c>
      <c r="I280" s="32">
        <v>0.0</v>
      </c>
      <c r="J280" s="32">
        <v>0.0</v>
      </c>
      <c r="K280" s="33"/>
    </row>
    <row r="281" ht="15.75" customHeight="1">
      <c r="A281" s="26">
        <v>275.0</v>
      </c>
      <c r="B281" s="9"/>
      <c r="C281" s="51" t="s">
        <v>30</v>
      </c>
      <c r="D281" s="34">
        <v>297663.0</v>
      </c>
      <c r="E281" s="57">
        <f t="shared" si="22"/>
        <v>0</v>
      </c>
      <c r="F281" s="57">
        <v>0.0</v>
      </c>
      <c r="G281" s="57">
        <v>0.0</v>
      </c>
      <c r="H281" s="32">
        <v>0.0</v>
      </c>
      <c r="I281" s="32">
        <v>0.0</v>
      </c>
      <c r="J281" s="32">
        <v>0.0</v>
      </c>
      <c r="K281" s="33"/>
    </row>
    <row r="282" ht="15.75" customHeight="1">
      <c r="A282" s="26">
        <v>276.0</v>
      </c>
      <c r="B282" s="9"/>
      <c r="C282" s="51" t="s">
        <v>137</v>
      </c>
      <c r="D282" s="34">
        <v>395155.0</v>
      </c>
      <c r="E282" s="57">
        <f t="shared" si="22"/>
        <v>0</v>
      </c>
      <c r="F282" s="57">
        <v>0.0</v>
      </c>
      <c r="G282" s="57">
        <v>0.0</v>
      </c>
      <c r="H282" s="32">
        <v>0.0</v>
      </c>
      <c r="I282" s="32">
        <v>0.0</v>
      </c>
      <c r="J282" s="32">
        <v>0.0</v>
      </c>
      <c r="K282" s="33"/>
    </row>
    <row r="283" ht="15.75" customHeight="1">
      <c r="A283" s="26">
        <v>277.0</v>
      </c>
      <c r="B283" s="9"/>
      <c r="C283" s="51" t="s">
        <v>138</v>
      </c>
      <c r="D283" s="34">
        <v>500013.0</v>
      </c>
      <c r="E283" s="57">
        <f t="shared" si="22"/>
        <v>0</v>
      </c>
      <c r="F283" s="57">
        <v>0.0</v>
      </c>
      <c r="G283" s="57">
        <v>0.0</v>
      </c>
      <c r="H283" s="32">
        <v>0.0</v>
      </c>
      <c r="I283" s="32">
        <v>0.0</v>
      </c>
      <c r="J283" s="32">
        <v>0.0</v>
      </c>
      <c r="K283" s="33"/>
    </row>
    <row r="284" ht="15.75" customHeight="1">
      <c r="A284" s="26">
        <v>278.0</v>
      </c>
      <c r="B284" s="9"/>
      <c r="C284" s="36" t="s">
        <v>165</v>
      </c>
      <c r="D284" s="43">
        <v>6.935606E7</v>
      </c>
      <c r="E284" s="43">
        <f t="shared" ref="E284:J284" si="23">sum(E170:E283)</f>
        <v>0</v>
      </c>
      <c r="F284" s="43">
        <f t="shared" si="23"/>
        <v>0</v>
      </c>
      <c r="G284" s="43">
        <f t="shared" si="23"/>
        <v>0</v>
      </c>
      <c r="H284" s="43">
        <f t="shared" si="23"/>
        <v>0</v>
      </c>
      <c r="I284" s="43">
        <f t="shared" si="23"/>
        <v>0</v>
      </c>
      <c r="J284" s="43">
        <f t="shared" si="23"/>
        <v>0</v>
      </c>
      <c r="K284" s="33"/>
    </row>
    <row r="285" ht="15.75" customHeight="1">
      <c r="A285" s="26">
        <v>279.0</v>
      </c>
      <c r="B285" s="9"/>
      <c r="C285" s="27" t="s">
        <v>183</v>
      </c>
      <c r="D285" s="28"/>
      <c r="E285" s="28"/>
      <c r="F285" s="28"/>
      <c r="G285" s="28"/>
      <c r="H285" s="28"/>
      <c r="I285" s="28"/>
      <c r="J285" s="29"/>
      <c r="K285" s="33"/>
    </row>
    <row r="286" ht="15.75" customHeight="1">
      <c r="A286" s="26">
        <v>280.0</v>
      </c>
      <c r="B286" s="9"/>
      <c r="C286" s="55" t="s">
        <v>184</v>
      </c>
      <c r="D286" s="57">
        <v>0.0</v>
      </c>
      <c r="E286" s="57">
        <f t="shared" ref="E286:E287" si="24">G286-F286</f>
        <v>0</v>
      </c>
      <c r="F286" s="57">
        <v>0.0</v>
      </c>
      <c r="G286" s="57">
        <v>0.0</v>
      </c>
      <c r="H286" s="32">
        <v>0.0</v>
      </c>
      <c r="I286" s="32">
        <v>0.0</v>
      </c>
      <c r="J286" s="32">
        <v>0.0</v>
      </c>
      <c r="K286" s="33"/>
    </row>
    <row r="287" ht="15.75" customHeight="1">
      <c r="A287" s="26">
        <v>281.0</v>
      </c>
      <c r="B287" s="9"/>
      <c r="C287" s="51" t="s">
        <v>185</v>
      </c>
      <c r="D287" s="34">
        <v>6185000.0</v>
      </c>
      <c r="E287" s="57">
        <f t="shared" si="24"/>
        <v>0</v>
      </c>
      <c r="F287" s="34">
        <v>7.5541E7</v>
      </c>
      <c r="G287" s="34">
        <v>7.5541E7</v>
      </c>
      <c r="H287" s="34">
        <v>3.4057792E7</v>
      </c>
      <c r="I287" s="34">
        <v>2743837.0</v>
      </c>
      <c r="J287" s="34">
        <v>3.8739371E7</v>
      </c>
      <c r="K287" s="33"/>
    </row>
    <row r="288" ht="15.75" customHeight="1">
      <c r="A288" s="26">
        <v>282.0</v>
      </c>
      <c r="B288" s="9"/>
      <c r="C288" s="53" t="s">
        <v>186</v>
      </c>
      <c r="D288" s="43">
        <v>6185000.0</v>
      </c>
      <c r="E288" s="43">
        <f t="shared" ref="E288:J288" si="25">sum(E286:E287)</f>
        <v>0</v>
      </c>
      <c r="F288" s="43">
        <f t="shared" si="25"/>
        <v>75541000</v>
      </c>
      <c r="G288" s="43">
        <f t="shared" si="25"/>
        <v>75541000</v>
      </c>
      <c r="H288" s="43">
        <f t="shared" si="25"/>
        <v>34057792</v>
      </c>
      <c r="I288" s="43">
        <f t="shared" si="25"/>
        <v>2743837</v>
      </c>
      <c r="J288" s="43">
        <f t="shared" si="25"/>
        <v>38739371</v>
      </c>
      <c r="K288" s="30"/>
    </row>
    <row r="289" ht="15.75" customHeight="1">
      <c r="A289" s="26">
        <v>283.0</v>
      </c>
      <c r="B289" s="9"/>
      <c r="C289" s="58" t="s">
        <v>187</v>
      </c>
      <c r="D289" s="59">
        <v>7.554106E7</v>
      </c>
      <c r="E289" s="61">
        <f t="shared" ref="E289:J289" si="26">sum(E288,E284)</f>
        <v>0</v>
      </c>
      <c r="F289" s="61">
        <f t="shared" si="26"/>
        <v>75541000</v>
      </c>
      <c r="G289" s="61">
        <f t="shared" si="26"/>
        <v>75541000</v>
      </c>
      <c r="H289" s="61">
        <f t="shared" si="26"/>
        <v>34057792</v>
      </c>
      <c r="I289" s="61">
        <f t="shared" si="26"/>
        <v>2743837</v>
      </c>
      <c r="J289" s="61">
        <f t="shared" si="26"/>
        <v>38739371</v>
      </c>
      <c r="K289" s="30"/>
    </row>
    <row r="290" ht="15.75" customHeight="1">
      <c r="A290" s="26">
        <v>284.0</v>
      </c>
      <c r="B290" s="9"/>
      <c r="C290" s="23" t="s">
        <v>188</v>
      </c>
      <c r="D290" s="24"/>
      <c r="E290" s="24"/>
      <c r="F290" s="24"/>
      <c r="G290" s="24"/>
      <c r="H290" s="24"/>
      <c r="I290" s="24"/>
      <c r="J290" s="25"/>
      <c r="K290" s="33"/>
    </row>
    <row r="291" ht="15.75" customHeight="1">
      <c r="A291" s="26">
        <v>285.0</v>
      </c>
      <c r="B291" s="9"/>
      <c r="C291" s="27" t="s">
        <v>189</v>
      </c>
      <c r="D291" s="28"/>
      <c r="E291" s="28"/>
      <c r="F291" s="28"/>
      <c r="G291" s="28"/>
      <c r="H291" s="28"/>
      <c r="I291" s="28"/>
      <c r="J291" s="29"/>
      <c r="K291" s="33"/>
    </row>
    <row r="292" ht="15.75" customHeight="1">
      <c r="A292" s="26">
        <v>286.0</v>
      </c>
      <c r="B292" s="9"/>
      <c r="C292" s="55" t="s">
        <v>190</v>
      </c>
      <c r="D292" s="57">
        <v>4767000.0</v>
      </c>
      <c r="E292" s="57">
        <f t="shared" ref="E292:E295" si="27">G292-F292</f>
        <v>0</v>
      </c>
      <c r="F292" s="57">
        <v>3676366.0</v>
      </c>
      <c r="G292" s="57">
        <v>3676366.0</v>
      </c>
      <c r="H292" s="32">
        <v>0.0</v>
      </c>
      <c r="I292" s="32">
        <v>297727.0</v>
      </c>
      <c r="J292" s="32">
        <v>3378639.0</v>
      </c>
      <c r="K292" s="33"/>
    </row>
    <row r="293" ht="15.75" customHeight="1">
      <c r="A293" s="26">
        <v>287.0</v>
      </c>
      <c r="B293" s="9"/>
      <c r="C293" s="51" t="s">
        <v>191</v>
      </c>
      <c r="D293" s="34">
        <v>1.5E7</v>
      </c>
      <c r="E293" s="57">
        <f t="shared" si="27"/>
        <v>0</v>
      </c>
      <c r="F293" s="34">
        <v>1.1340709E7</v>
      </c>
      <c r="G293" s="34">
        <v>1.1340709E7</v>
      </c>
      <c r="H293" s="34">
        <v>415202.0</v>
      </c>
      <c r="I293" s="34">
        <v>684051.0</v>
      </c>
      <c r="J293" s="34">
        <v>1.0241456E7</v>
      </c>
      <c r="K293" s="33"/>
    </row>
    <row r="294" ht="15.75" customHeight="1">
      <c r="A294" s="26">
        <v>288.0</v>
      </c>
      <c r="B294" s="9"/>
      <c r="C294" s="51" t="s">
        <v>192</v>
      </c>
      <c r="D294" s="34">
        <v>2.5E7</v>
      </c>
      <c r="E294" s="57">
        <f t="shared" si="27"/>
        <v>0</v>
      </c>
      <c r="F294" s="34">
        <v>1.9301337E7</v>
      </c>
      <c r="G294" s="34">
        <v>1.9301337E7</v>
      </c>
      <c r="H294" s="34">
        <v>468094.0</v>
      </c>
      <c r="I294" s="34">
        <v>1079494.0</v>
      </c>
      <c r="J294" s="34">
        <v>1.7753749E7</v>
      </c>
      <c r="K294" s="33"/>
    </row>
    <row r="295" ht="15.75" customHeight="1">
      <c r="A295" s="26">
        <v>289.0</v>
      </c>
      <c r="B295" s="9"/>
      <c r="C295" s="51" t="s">
        <v>193</v>
      </c>
      <c r="D295" s="34">
        <v>2667000.0</v>
      </c>
      <c r="E295" s="57">
        <f t="shared" si="27"/>
        <v>0</v>
      </c>
      <c r="F295" s="34">
        <v>2054636.0</v>
      </c>
      <c r="G295" s="34">
        <v>2054636.0</v>
      </c>
      <c r="H295" s="34">
        <v>0.0</v>
      </c>
      <c r="I295" s="34">
        <v>184766.0</v>
      </c>
      <c r="J295" s="34">
        <v>1869870.0</v>
      </c>
      <c r="K295" s="33"/>
    </row>
    <row r="296" ht="15.75" customHeight="1">
      <c r="A296" s="26">
        <v>290.0</v>
      </c>
      <c r="B296" s="9"/>
      <c r="C296" s="53" t="s">
        <v>165</v>
      </c>
      <c r="D296" s="43">
        <v>4.7434E7</v>
      </c>
      <c r="E296" s="43">
        <f t="shared" ref="E296:J296" si="28">sum(E292:E295)</f>
        <v>0</v>
      </c>
      <c r="F296" s="43">
        <f t="shared" si="28"/>
        <v>36373048</v>
      </c>
      <c r="G296" s="43">
        <f t="shared" si="28"/>
        <v>36373048</v>
      </c>
      <c r="H296" s="43">
        <f t="shared" si="28"/>
        <v>883296</v>
      </c>
      <c r="I296" s="43">
        <f t="shared" si="28"/>
        <v>2246038</v>
      </c>
      <c r="J296" s="43">
        <f t="shared" si="28"/>
        <v>33243714</v>
      </c>
      <c r="K296" s="33"/>
    </row>
    <row r="297" ht="15.75" customHeight="1">
      <c r="A297" s="26">
        <v>291.0</v>
      </c>
      <c r="B297" s="9"/>
      <c r="C297" s="27" t="s">
        <v>194</v>
      </c>
      <c r="D297" s="28"/>
      <c r="E297" s="28"/>
      <c r="F297" s="28"/>
      <c r="G297" s="28"/>
      <c r="H297" s="28"/>
      <c r="I297" s="28"/>
      <c r="J297" s="29"/>
      <c r="K297" s="33"/>
    </row>
    <row r="298" ht="15.75" customHeight="1">
      <c r="A298" s="26">
        <v>292.0</v>
      </c>
      <c r="B298" s="9"/>
      <c r="C298" s="55" t="s">
        <v>168</v>
      </c>
      <c r="D298" s="57">
        <v>0.0</v>
      </c>
      <c r="E298" s="57">
        <f t="shared" ref="E298:E299" si="29">G298-F298</f>
        <v>0</v>
      </c>
      <c r="F298" s="57">
        <v>2834978.0</v>
      </c>
      <c r="G298" s="57">
        <v>2834978.0</v>
      </c>
      <c r="H298" s="32">
        <v>0.0</v>
      </c>
      <c r="I298" s="32">
        <v>0.0</v>
      </c>
      <c r="J298" s="32">
        <v>2834978.0</v>
      </c>
      <c r="K298" s="33"/>
    </row>
    <row r="299" ht="15.75" customHeight="1">
      <c r="A299" s="26">
        <v>293.0</v>
      </c>
      <c r="B299" s="9"/>
      <c r="C299" s="51" t="s">
        <v>169</v>
      </c>
      <c r="D299" s="62">
        <v>0.0</v>
      </c>
      <c r="E299" s="57">
        <f t="shared" si="29"/>
        <v>0</v>
      </c>
      <c r="F299" s="34">
        <v>8225974.0</v>
      </c>
      <c r="G299" s="34">
        <v>8225974.0</v>
      </c>
      <c r="H299" s="34">
        <v>28691.0</v>
      </c>
      <c r="I299" s="34">
        <v>0.0</v>
      </c>
      <c r="J299" s="34">
        <v>8197283.0</v>
      </c>
      <c r="K299" s="33"/>
    </row>
    <row r="300" ht="15.75" customHeight="1">
      <c r="A300" s="26">
        <v>294.0</v>
      </c>
      <c r="B300" s="9"/>
      <c r="C300" s="44" t="s">
        <v>195</v>
      </c>
      <c r="D300" s="63">
        <v>0.0</v>
      </c>
      <c r="E300" s="54">
        <f t="shared" ref="E300:J300" si="30">SUM(E298:E299)</f>
        <v>0</v>
      </c>
      <c r="F300" s="54">
        <f t="shared" si="30"/>
        <v>11060952</v>
      </c>
      <c r="G300" s="54">
        <f t="shared" si="30"/>
        <v>11060952</v>
      </c>
      <c r="H300" s="54">
        <f t="shared" si="30"/>
        <v>28691</v>
      </c>
      <c r="I300" s="54">
        <f t="shared" si="30"/>
        <v>0</v>
      </c>
      <c r="J300" s="54">
        <f t="shared" si="30"/>
        <v>11032261</v>
      </c>
      <c r="K300" s="33"/>
    </row>
    <row r="301" ht="15.75" customHeight="1">
      <c r="A301" s="26">
        <v>295.0</v>
      </c>
      <c r="B301" s="9"/>
      <c r="C301" s="58" t="s">
        <v>196</v>
      </c>
      <c r="D301" s="59">
        <v>4.7434E7</v>
      </c>
      <c r="E301" s="59">
        <f t="shared" ref="E301:J301" si="31">sum(E300,E296)</f>
        <v>0</v>
      </c>
      <c r="F301" s="59">
        <f t="shared" si="31"/>
        <v>47434000</v>
      </c>
      <c r="G301" s="59">
        <f t="shared" si="31"/>
        <v>47434000</v>
      </c>
      <c r="H301" s="59">
        <f t="shared" si="31"/>
        <v>911987</v>
      </c>
      <c r="I301" s="59">
        <f t="shared" si="31"/>
        <v>2246038</v>
      </c>
      <c r="J301" s="59">
        <f t="shared" si="31"/>
        <v>44275975</v>
      </c>
      <c r="K301" s="33"/>
    </row>
    <row r="302" ht="15.75" customHeight="1">
      <c r="A302" s="26">
        <v>296.0</v>
      </c>
      <c r="B302" s="9"/>
      <c r="C302" s="64" t="s">
        <v>197</v>
      </c>
      <c r="D302" s="65">
        <v>2.439E9</v>
      </c>
      <c r="E302" s="65">
        <f t="shared" ref="E302:J302" si="32">sum(E301,E289,E167)</f>
        <v>0</v>
      </c>
      <c r="F302" s="65">
        <f t="shared" si="32"/>
        <v>2439000000</v>
      </c>
      <c r="G302" s="65">
        <f t="shared" si="32"/>
        <v>2439000000</v>
      </c>
      <c r="H302" s="65">
        <f t="shared" si="32"/>
        <v>726982228</v>
      </c>
      <c r="I302" s="65">
        <f t="shared" si="32"/>
        <v>903922527</v>
      </c>
      <c r="J302" s="65">
        <f t="shared" si="32"/>
        <v>808095245</v>
      </c>
      <c r="K302" s="66"/>
    </row>
    <row r="303" ht="15.75" customHeight="1">
      <c r="A303" s="1"/>
      <c r="B303" s="67"/>
      <c r="C303" s="68"/>
      <c r="D303" s="68"/>
      <c r="E303" s="68"/>
      <c r="F303" s="69"/>
      <c r="G303" s="69"/>
      <c r="H303" s="68"/>
      <c r="I303" s="68"/>
      <c r="J303" s="68"/>
      <c r="K303" s="70"/>
    </row>
    <row r="304" ht="15.75" customHeight="1">
      <c r="A304" s="1"/>
      <c r="F304" s="71"/>
      <c r="G304" s="71"/>
      <c r="H304" s="71"/>
      <c r="I304" s="71"/>
      <c r="J304" s="71"/>
    </row>
    <row r="305" ht="15.75" customHeight="1">
      <c r="A305" s="1"/>
      <c r="C305" s="72" t="s">
        <v>198</v>
      </c>
      <c r="F305" s="73"/>
      <c r="G305" s="73"/>
      <c r="H305" s="71"/>
      <c r="I305" s="73"/>
      <c r="J305" s="73"/>
    </row>
    <row r="306" ht="15.75" customHeight="1">
      <c r="A306" s="1"/>
      <c r="C306" s="74" t="s">
        <v>199</v>
      </c>
      <c r="F306" s="73"/>
      <c r="G306" s="73"/>
      <c r="H306" s="73"/>
      <c r="I306" s="73"/>
      <c r="J306" s="73"/>
    </row>
    <row r="307" ht="15.75" customHeight="1">
      <c r="A307" s="1"/>
      <c r="C307" s="74" t="s">
        <v>200</v>
      </c>
      <c r="F307" s="73"/>
      <c r="G307" s="73"/>
      <c r="H307" s="73"/>
      <c r="I307" s="73"/>
      <c r="J307" s="73"/>
    </row>
    <row r="308" ht="15.75" customHeight="1">
      <c r="A308" s="1"/>
      <c r="F308" s="73"/>
      <c r="G308" s="73"/>
      <c r="H308" s="73"/>
      <c r="I308" s="73"/>
      <c r="J308" s="73"/>
    </row>
    <row r="309" ht="15.75" customHeight="1">
      <c r="A309" s="1"/>
      <c r="C309" s="75"/>
      <c r="F309" s="73"/>
      <c r="G309" s="73"/>
      <c r="H309" s="73"/>
      <c r="I309" s="73"/>
      <c r="J309" s="73"/>
    </row>
  </sheetData>
  <mergeCells count="19">
    <mergeCell ref="B2:C2"/>
    <mergeCell ref="C3:J3"/>
    <mergeCell ref="F4:J4"/>
    <mergeCell ref="C6:J6"/>
    <mergeCell ref="C7:J7"/>
    <mergeCell ref="C26:J26"/>
    <mergeCell ref="C42:J42"/>
    <mergeCell ref="C169:J169"/>
    <mergeCell ref="C285:J285"/>
    <mergeCell ref="C290:J290"/>
    <mergeCell ref="C291:J291"/>
    <mergeCell ref="C297:J297"/>
    <mergeCell ref="C48:J48"/>
    <mergeCell ref="C54:J54"/>
    <mergeCell ref="C62:J62"/>
    <mergeCell ref="C138:J138"/>
    <mergeCell ref="C151:J151"/>
    <mergeCell ref="C163:J163"/>
    <mergeCell ref="C168:J168"/>
  </mergeCells>
  <printOptions horizontalCentered="1"/>
  <pageMargins bottom="0.75" footer="0.0" header="0.0" left="0.7" right="0.7" top="0.75"/>
  <pageSetup fitToHeight="0" paperSize="3" orientation="portrait"/>
  <headerFooter>
    <oddFooter>&amp;RPage &amp;P of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2019-12-20T15:51:51Z</dcterms:created>
  <dc:creator>André B. Andrews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